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1" name="Start" state="visible" r:id="rId4"/>
    <sheet sheetId="2" name="Verklaring" state="visible" r:id="rId5"/>
    <sheet sheetId="3" name="Overzicht" state="visible" r:id="rId6"/>
  </sheets>
  <calcPr calcId="171027" fullCalcOnLoad="1"/>
</workbook>
</file>

<file path=xl/comments2.xml><?xml version="1.0" encoding="utf-8"?>
<comments xmlns="http://schemas.openxmlformats.org/spreadsheetml/2006/main">
  <authors>
    <author>Author</author>
  </authors>
  <commentList>
    <comment ref="A3" authorId="0">
      <text>
        <r>
          <t>Nummer van de maatregel in bijlage A. Eigen maatregelen: geef ze een eigen nummer, bijv. E-01.</t>
        </r>
      </text>
    </comment>
    <comment ref="B3" authorId="0">
      <text>
        <r>
          <t>Officiële Nederlandse titel uit NEN-EN-ISO/IEC 27001:2023 (© NEN, niet onder CC BY).</t>
        </r>
      </text>
    </comment>
    <comment ref="C3" authorId="0">
      <text>
        <r>
          <t>Organisatorisch (A.5), mensgericht (A.6), fysiek (A.7) of technologisch (A.8).</t>
        </r>
      </text>
    </comment>
    <comment ref="D3" authorId="0">
      <text>
        <r>
          <t>Omschrijving in eigen woorden van MaasISO; geen normtekst. De norm zelf koopt u bij NEN.</t>
        </r>
      </text>
    </comment>
    <comment ref="E3" authorId="0">
      <text>
        <r>
          <t>Ja als de maatregel nodig is om uw risico's te behandelen of om aan een wet of contract te voldoen (6.1.3 b en d).</t>
        </r>
      </text>
    </comment>
    <comment ref="F3" authorId="0">
      <text>
        <r>
          <t>Bij Ja: waarom de maatregel nodig is (risico, wet of contract). Bij Nee: waarom niet. Beide vraagt 6.1.3 d.</t>
        </r>
      </text>
    </comment>
    <comment ref="G3" authorId="0">
      <text>
        <r>
          <t>Waar de reden vandaan komt: een risico uit de risicobeoordeling, een wet, een contract of eigen beleid.</t>
        </r>
      </text>
    </comment>
    <comment ref="H3" authorId="0">
      <text>
        <r>
          <t>Of de maatregel is ingevoerd (6.1.3 d). Bij Nee: Niet van toepassing.</t>
        </r>
      </text>
    </comment>
    <comment ref="I3" authorId="0">
      <text>
        <r>
          <t>Waar de uitwerking of het bewijs staat: beleid, procedure, registratie of systeem.</t>
        </r>
      </text>
    </comment>
    <comment ref="J3" authorId="0">
      <text>
        <r>
          <t>Wie verantwoordelijk is voor de maatregel.</t>
        </r>
      </text>
    </comment>
    <comment ref="K3" authorId="0">
      <text>
        <r>
          <t>Rekent het blad zelf uit: wat nog ontbreekt in deze regel.</t>
        </r>
      </text>
    </comment>
  </commentList>
</comments>
</file>

<file path=xl/sharedStrings.xml><?xml version="1.0" encoding="utf-8"?>
<sst xmlns="http://schemas.openxmlformats.org/spreadsheetml/2006/main" count="448" uniqueCount="348">
  <si>
    <t>ISO 27001 · GRATIS SJABLOON</t>
  </si>
  <si>
    <t>Verklaring van toepasselijkheid ISO 27001</t>
  </si>
  <si>
    <t>Alle 93 beheersmaatregelen uit bijlage A van ISO/IEC 27001:2022, klaar om per maatregel in te vullen: nodig of niet, de reden, de status en waar het bewijs staat. Versie 1.0, 16 oktober 2026.</t>
  </si>
  <si>
    <t>ZO GEBRUIKT U DEZE VERKLARING</t>
  </si>
  <si>
    <t>1. Risico's eerst</t>
  </si>
  <si>
    <t>Doe eerst de risicobeoordeling en kies per risico de maatregelen (6.1.2 en 6.1.3 b). Deze verklaring legt de uitkomst vast.</t>
  </si>
  <si>
    <t>2. Nodig?</t>
  </si>
  <si>
    <t>Kies op het blad Verklaring per maatregel Ja of Nee. Bij Ja: waarom (risico, wet, contract). Bij Nee: waarom niet (6.1.3 d).</t>
  </si>
  <si>
    <t>3. Status</t>
  </si>
  <si>
    <t>Kies of de maatregel is ingevoerd, gedeeltelijk of gepland, en noem het document of bewijs. De kolom Controle laat zien wat nog ontbreekt.</t>
  </si>
  <si>
    <t>4. Overzicht</t>
  </si>
  <si>
    <t>Het blad Overzicht telt per thema wat nodig is en wat al is ingevoerd. Vul daar ook versie, datum en goedkeuring in.</t>
  </si>
  <si>
    <t>KANT-EN-KLAAR</t>
  </si>
  <si>
    <t>Verklaring en risico's</t>
  </si>
  <si>
    <t>De verklaring volgt uit de risicobeoordeling. In de ISO 27001 Toolkit staan daarvoor ISB-001 Verklaring van toepasselijkheid en RSK-002 Risicoregister en behandelplan, naast 44 andere documenten, met een ingevuld voorbeeld.</t>
  </si>
  <si>
    <t>Meer informatie</t>
  </si>
  <si>
    <t>https://www.maasiso.nl/toolkits/iso-27001/</t>
  </si>
  <si>
    <t>GOED OM TE WETEN</t>
  </si>
  <si>
    <t>Clausule</t>
  </si>
  <si>
    <t>De verklaring van toepasselijkheid is verplicht volgens 6.1.3 d van ISO/IEC 27001:2022.</t>
  </si>
  <si>
    <t>Volgorde</t>
  </si>
  <si>
    <t>Eerst de risicobeoordeling (6.1.2) en de keuze van maatregelen (6.1.3 b), dan deze verklaring. Bijlage A dient als controle dat u niets vergeten bent (6.1.3 c).</t>
  </si>
  <si>
    <t>Eigen maatregelen</t>
  </si>
  <si>
    <t>Maatregelen die niet in bijlage A staan, horen er ook in. Daarvoor zijn onderaan tien lege regels.</t>
  </si>
  <si>
    <t>Licentie</t>
  </si>
  <si>
    <t>CC BY 4.0: u mag deze verklaring vrij gebruiken, aanpassen en delen, ook commercieel, met vermelding van "MaasISO" en een link naar https://www.maasiso.nl/gratis-tools/verklaring-van-toepasselijkheid-iso-27001/. Uitgezonderd: De titels van de maatregelen komen uit de Nederlandse uitgave NEN-EN-ISO/IEC 27001:2023 (© NEN) en vallen niet onder CC BY 4.0. De omschrijvingen zijn eigen tekst van MaasISO en geen normtekst.</t>
  </si>
  <si>
    <t>maasiso.nl</t>
  </si>
  <si>
    <t>Verklaring van toepasselijkheid ISO 27001 · versie 1.0 · 16 oktober 2026 · maasiso.nl</t>
  </si>
  <si>
    <t>Kies bij Nodig?, Herkomst en Status uit de lijst. Uitleg staat in de opmerking bij elke kolomkop. Titels: © NEN (NEN-EN-ISO/IEC 27001:2023), niet onder CC BY.</t>
  </si>
  <si>
    <t>Nummer</t>
  </si>
  <si>
    <t>Beheersmaatregel</t>
  </si>
  <si>
    <t>Thema</t>
  </si>
  <si>
    <t>Wat het inhoudt</t>
  </si>
  <si>
    <t>Nodig?</t>
  </si>
  <si>
    <t>Reden</t>
  </si>
  <si>
    <t>Herkomst</t>
  </si>
  <si>
    <t>Status</t>
  </si>
  <si>
    <t>Document of bewijs</t>
  </si>
  <si>
    <t>Eigenaar</t>
  </si>
  <si>
    <t>Controle</t>
  </si>
  <si>
    <t>A.5.1</t>
  </si>
  <si>
    <t>Beleidsregels voor informatiebeveiliging</t>
  </si>
  <si>
    <t>Organisatorisch</t>
  </si>
  <si>
    <t>Een vastgesteld informatiebeveiligingsbeleid en beleidsregels per onderwerp, bekend bij wie ermee werkt en regelmatig herzien.</t>
  </si>
  <si>
    <t>A.5.2</t>
  </si>
  <si>
    <t>Rollen en verantwoordelijkheden bij informatiebeveiliging</t>
  </si>
  <si>
    <t>Iedereen weet wie waarvoor verantwoordelijk is binnen informatiebeveiliging.</t>
  </si>
  <si>
    <t>A.5.3</t>
  </si>
  <si>
    <t>Functiescheiding</t>
  </si>
  <si>
    <t>Taken die elkaar moeten controleren, liggen niet bij dezelfde persoon.</t>
  </si>
  <si>
    <t>A.5.4</t>
  </si>
  <si>
    <t>Managementverantwoordelijkheden</t>
  </si>
  <si>
    <t>Leidinggevenden zorgen dat hun mensen de regels voor informatiebeveiliging volgen.</t>
  </si>
  <si>
    <t>A.5.5</t>
  </si>
  <si>
    <t>Contact met overheidsinstanties</t>
  </si>
  <si>
    <t>U weet welke instanties u bij een incident inschakelt (politie, toezichthouder, CSIRT) en houdt die contacten actueel.</t>
  </si>
  <si>
    <t>A.5.6</t>
  </si>
  <si>
    <t>Contact met speciale belangengroepen</t>
  </si>
  <si>
    <t>U volgt vakgroepen, brancheverenigingen of fora om kennis over beveiliging op peil te houden.</t>
  </si>
  <si>
    <t>A.5.7</t>
  </si>
  <si>
    <t>Informatie en analyses over dreigingen</t>
  </si>
  <si>
    <t>U verzamelt informatie over actuele dreigingen en gebruikt die om maatregelen bij te stellen.</t>
  </si>
  <si>
    <t>A.5.8</t>
  </si>
  <si>
    <t>Informatiebeveiliging in projectmanagement</t>
  </si>
  <si>
    <t>In elk project wordt vanaf het begin gekeken naar informatiebeveiliging.</t>
  </si>
  <si>
    <t>A.5.9</t>
  </si>
  <si>
    <t>Inventarisatie van informatie en andere gerelateerde bedrijfsmiddelen</t>
  </si>
  <si>
    <t>Een actuele lijst van informatie, systemen en apparatuur, elk met een eigenaar.</t>
  </si>
  <si>
    <t>A.5.10</t>
  </si>
  <si>
    <t>Aanvaardbaar gebruik van informatie en andere gerelateerde bedrijfsmiddelen</t>
  </si>
  <si>
    <t>Duidelijke regels voor hoe medewerkers met informatie en bedrijfsmiddelen omgaan.</t>
  </si>
  <si>
    <t>A.5.11</t>
  </si>
  <si>
    <t>Retourneren van bedrijfsmiddelen</t>
  </si>
  <si>
    <t>Bij vertrek of functiewissel levert iemand alle spullen en gegevens van de organisatie in.</t>
  </si>
  <si>
    <t>A.5.12</t>
  </si>
  <si>
    <t>Classificeren van informatie</t>
  </si>
  <si>
    <t>Informatie krijgt een beschermingsniveau op basis van hoe gevoelig en belangrijk die is.</t>
  </si>
  <si>
    <t>A.5.13</t>
  </si>
  <si>
    <t>Labelen van informatie</t>
  </si>
  <si>
    <t>Het beschermingsniveau is zichtbaar op documenten, bestanden en media.</t>
  </si>
  <si>
    <t>A.5.14</t>
  </si>
  <si>
    <t>Overdragen van informatie</t>
  </si>
  <si>
    <t>Afspraken over hoe informatie veilig wordt verstuurd of gedeeld, intern en met anderen.</t>
  </si>
  <si>
    <t>A.5.15</t>
  </si>
  <si>
    <t>Toegangsbeveiliging</t>
  </si>
  <si>
    <t>Regels over wie bij welke informatie en systemen mag, fysiek en digitaal.</t>
  </si>
  <si>
    <t>A.5.16</t>
  </si>
  <si>
    <t>Identiteitsbeheer</t>
  </si>
  <si>
    <t>Accounts worden aangemaakt, gewijzigd en verwijderd volgens een vast proces.</t>
  </si>
  <si>
    <t>A.5.17</t>
  </si>
  <si>
    <t>Authenticatie-informatie</t>
  </si>
  <si>
    <t>Wachtwoorden en andere inloggegevens worden veilig uitgegeven, bewaard en gebruikt.</t>
  </si>
  <si>
    <t>A.5.18</t>
  </si>
  <si>
    <t>Toegangsrechten</t>
  </si>
  <si>
    <t>Rechten worden aangevraagd, goedgekeurd, periodiek gecontroleerd en ingetrokken.</t>
  </si>
  <si>
    <t>A.5.19</t>
  </si>
  <si>
    <t>Informatiebeveiliging in leveranciersrelaties</t>
  </si>
  <si>
    <t>U beheerst de beveiligingsrisico's van leveranciers die met uw informatie werken.</t>
  </si>
  <si>
    <t>A.5.20</t>
  </si>
  <si>
    <t>Adresseren van informatiebeveiliging in leveranciersovereenkomsten</t>
  </si>
  <si>
    <t>Beveiligingseisen staan in de contracten met leveranciers.</t>
  </si>
  <si>
    <t>A.5.21</t>
  </si>
  <si>
    <t>Beheren van informatiebeveiliging in de ICT-toeleveringsketen</t>
  </si>
  <si>
    <t>U let op de beveiliging in de keten van ICT-leveranciers, ook bij hun onderaannemers.</t>
  </si>
  <si>
    <t>A.5.22</t>
  </si>
  <si>
    <t>Monitoren, beoordelen en het beheren van wijzigingen van leveranciersdiensten</t>
  </si>
  <si>
    <t>U volgt of leveranciers hun afspraken nakomen en beoordeelt wijzigingen in hun dienst.</t>
  </si>
  <si>
    <t>A.5.23</t>
  </si>
  <si>
    <t>Informatiebeveiliging voor het gebruik van clouddiensten</t>
  </si>
  <si>
    <t>Afspraken over het kiezen, gebruiken en beëindigen van clouddiensten.</t>
  </si>
  <si>
    <t>A.5.24</t>
  </si>
  <si>
    <t>Plannen en voorbereiden van het beheer van informatiebeveiligingsincidenten</t>
  </si>
  <si>
    <t>Rollen, afspraken en middelen om incidenten af te handelen liggen vooraf klaar.</t>
  </si>
  <si>
    <t>A.5.25</t>
  </si>
  <si>
    <t>Beoordelen van en besluiten over informatiebeveiligingsgebeurtenissen</t>
  </si>
  <si>
    <t>Meldingen worden beoordeeld: is dit een incident en hoe ernstig is het?</t>
  </si>
  <si>
    <t>A.5.26</t>
  </si>
  <si>
    <t>Reageren op informatiebeveiligingsincidenten</t>
  </si>
  <si>
    <t>Incidenten worden afgehandeld volgens de afgesproken procedure.</t>
  </si>
  <si>
    <t>A.5.27</t>
  </si>
  <si>
    <t>Leren van informatiebeveiligingsincidenten</t>
  </si>
  <si>
    <t>Na een incident leert u ervan en past u maatregelen aan.</t>
  </si>
  <si>
    <t>A.5.28</t>
  </si>
  <si>
    <t>Verzamelen van bewijsmateriaal</t>
  </si>
  <si>
    <t>Bij een incident wordt bewijs zo vastgelegd dat het later bruikbaar is.</t>
  </si>
  <si>
    <t>A.5.29</t>
  </si>
  <si>
    <t>Informatiebeveiliging tijdens een verstoring</t>
  </si>
  <si>
    <t>Ook tijdens een verstoring of crisis blijft de beveiliging op peil.</t>
  </si>
  <si>
    <t>A.5.30</t>
  </si>
  <si>
    <t>ICT-gereedheid voor bedrijfscontinuïteit</t>
  </si>
  <si>
    <t>ICT-systemen zijn zo ingericht en getest dat ze na uitval op tijd terug zijn.</t>
  </si>
  <si>
    <t>A.5.31</t>
  </si>
  <si>
    <t>Wettelijke, statutaire, regelgevende en contractuele eisen</t>
  </si>
  <si>
    <t>U weet welke wetten, regels en contracten eisen stellen aan uw informatiebeveiliging.</t>
  </si>
  <si>
    <t>A.5.32</t>
  </si>
  <si>
    <t>Intellectuele-eigendomsrechten</t>
  </si>
  <si>
    <t>U respecteert auteursrecht en licenties, bijvoorbeeld van software.</t>
  </si>
  <si>
    <t>A.5.33</t>
  </si>
  <si>
    <t>Beschermen van registraties</t>
  </si>
  <si>
    <t>Registraties zijn beschermd tegen verlies, vervalsing en onbevoegde inzage.</t>
  </si>
  <si>
    <t>A.5.34</t>
  </si>
  <si>
    <t>Privacy en bescherming van persoonsgegevens</t>
  </si>
  <si>
    <t>U voldoet aan de AVG en andere regels voor persoonsgegevens.</t>
  </si>
  <si>
    <t>A.5.35</t>
  </si>
  <si>
    <t>Onafhankelijke beoordeling van informatiebeveiliging</t>
  </si>
  <si>
    <t>Uw aanpak van informatiebeveiliging wordt regelmatig onafhankelijk beoordeeld.</t>
  </si>
  <si>
    <t>A.5.36</t>
  </si>
  <si>
    <t>Naleving van beleid, regels en normen voor informatiebeveiliging</t>
  </si>
  <si>
    <t>U controleert of beleid, regels en normen in de praktijk worden nageleefd.</t>
  </si>
  <si>
    <t>A.5.37</t>
  </si>
  <si>
    <t>Gedocumenteerde bedieningsprocedures</t>
  </si>
  <si>
    <t>Bedieningsprocedures voor systemen zijn vastgelegd en beschikbaar voor wie ze nodig heeft.</t>
  </si>
  <si>
    <t>A.6.1</t>
  </si>
  <si>
    <t>Screening</t>
  </si>
  <si>
    <t>Mensgericht</t>
  </si>
  <si>
    <t>Nieuwe medewerkers worden vooraf gescreend, passend bij hun functie.</t>
  </si>
  <si>
    <t>A.6.2</t>
  </si>
  <si>
    <t>Arbeidsovereenkomst</t>
  </si>
  <si>
    <t>Arbeidsovereenkomsten noemen de verantwoordelijkheden voor informatiebeveiliging.</t>
  </si>
  <si>
    <t>A.6.3</t>
  </si>
  <si>
    <t>Bewustwording van, opleiding en training in informatiebeveiliging</t>
  </si>
  <si>
    <t>Medewerkers krijgen voorlichting en training over informatiebeveiliging.</t>
  </si>
  <si>
    <t>A.6.4</t>
  </si>
  <si>
    <t>Disciplinaire procedure</t>
  </si>
  <si>
    <t>Er is een procedure voor maatregelen als iemand de regels overtreedt.</t>
  </si>
  <si>
    <t>A.6.5</t>
  </si>
  <si>
    <t>Verantwoordelijkheden na beëindiging of wijziging van het dienstverband</t>
  </si>
  <si>
    <t>Ook na vertrek of functiewissel blijven geheimhouding en andere plichten gelden.</t>
  </si>
  <si>
    <t>A.6.6</t>
  </si>
  <si>
    <t>Vertrouwelijkheids- of geheimhoudingsovereenkomsten</t>
  </si>
  <si>
    <t>Wie met vertrouwelijke informatie werkt, tekent een geheimhoudingsverklaring.</t>
  </si>
  <si>
    <t>A.6.7</t>
  </si>
  <si>
    <t>Werken op afstand</t>
  </si>
  <si>
    <t>Regels voor veilig thuiswerken en werken op andere plekken.</t>
  </si>
  <si>
    <t>A.6.8</t>
  </si>
  <si>
    <t>Melden van informatiebeveiligingsgebeurtenissen</t>
  </si>
  <si>
    <t>Medewerkers weten hoe en waar ze een beveiligingsprobleem snel melden.</t>
  </si>
  <si>
    <t>A.7.1</t>
  </si>
  <si>
    <t>Fysieke beveiligingszones</t>
  </si>
  <si>
    <t>Fysiek</t>
  </si>
  <si>
    <t>Duidelijke grenzen tussen openbare ruimten en ruimten met gevoelige informatie.</t>
  </si>
  <si>
    <t>A.7.2</t>
  </si>
  <si>
    <t>Fysieke toegangsbeveiliging</t>
  </si>
  <si>
    <t>Alleen bevoegde personen komen in beveiligde ruimten.</t>
  </si>
  <si>
    <t>A.7.3</t>
  </si>
  <si>
    <t>Beveiligen van kantoren, ruimten en faciliteiten</t>
  </si>
  <si>
    <t>Kantoren en ruimten zijn beveiligd, passend bij wat er staat en gebeurt.</t>
  </si>
  <si>
    <t>A.7.4</t>
  </si>
  <si>
    <t>Monitoren van de fysieke beveiliging</t>
  </si>
  <si>
    <t>Bewaking op ongeoorloofde fysieke toegang, bijvoorbeeld met alarm of camera.</t>
  </si>
  <si>
    <t>A.7.5</t>
  </si>
  <si>
    <t>Beschermen tegen fysieke en omgevingsdreigingen</t>
  </si>
  <si>
    <t>Bescherming tegen brand, water, stroomuitval en andere fysieke dreigingen.</t>
  </si>
  <si>
    <t>A.7.6</t>
  </si>
  <si>
    <t>Werken in beveiligde zones</t>
  </si>
  <si>
    <t>Regels voor werken in beveiligde ruimten.</t>
  </si>
  <si>
    <t>A.7.7</t>
  </si>
  <si>
    <t>'Clear desk' en 'clear screen'</t>
  </si>
  <si>
    <t>Geen gevoelige papieren op bureaus en vergrendelde schermen bij afwezigheid.</t>
  </si>
  <si>
    <t>A.7.8</t>
  </si>
  <si>
    <t>Plaatsen en beschermen van apparatuur</t>
  </si>
  <si>
    <t>Apparatuur staat op een veilige plek en is beschermd tegen schade.</t>
  </si>
  <si>
    <t>A.7.9</t>
  </si>
  <si>
    <t>Beveiligen van bedrijfsmiddelen buiten het terrein</t>
  </si>
  <si>
    <t>Laptops en andere bedrijfsmiddelen die mee naar buiten gaan, zijn beschermd.</t>
  </si>
  <si>
    <t>A.7.10</t>
  </si>
  <si>
    <t>Opslagmedia</t>
  </si>
  <si>
    <t>USB-sticks, schijven en andere opslagmedia worden veilig gebruikt en vernietigd.</t>
  </si>
  <si>
    <t>A.7.11</t>
  </si>
  <si>
    <t>Nutsvoorzieningen</t>
  </si>
  <si>
    <t>Stroom, koeling en andere voorzieningen vallen niet zomaar uit.</t>
  </si>
  <si>
    <t>A.7.12</t>
  </si>
  <si>
    <t>Beveiligen van bekabeling</t>
  </si>
  <si>
    <t>Netwerk- en stroomkabels zijn beschermd tegen schade en afluisteren.</t>
  </si>
  <si>
    <t>A.7.13</t>
  </si>
  <si>
    <t>Onderhoud van apparatuur</t>
  </si>
  <si>
    <t>Apparatuur wordt onderhouden, zodat die blijft werken en veilig is.</t>
  </si>
  <si>
    <t>A.7.14</t>
  </si>
  <si>
    <t>Veilig verwijderen of hergebruiken van apparatuur</t>
  </si>
  <si>
    <t>Voordat apparatuur weggaat of opnieuw wordt gebruikt, is alle informatie veilig verwijderd.</t>
  </si>
  <si>
    <t>A.8.1</t>
  </si>
  <si>
    <t>'User endpoint devices'</t>
  </si>
  <si>
    <t>Technologisch</t>
  </si>
  <si>
    <t>Laptops, telefoons en andere apparaten van gebruikers zijn beveiligd.</t>
  </si>
  <si>
    <t>A.8.2</t>
  </si>
  <si>
    <t>Speciale toegangsrechten</t>
  </si>
  <si>
    <t>Beheerdersrechten zijn beperkt, gescheiden van gewone accounts en gecontroleerd.</t>
  </si>
  <si>
    <t>A.8.3</t>
  </si>
  <si>
    <t>Beperking toegang tot informatie</t>
  </si>
  <si>
    <t>Toegang tot informatie is beperkt tot wat iemand voor het werk nodig heeft.</t>
  </si>
  <si>
    <t>A.8.4</t>
  </si>
  <si>
    <t>Toegangsbeveiliging op broncode</t>
  </si>
  <si>
    <t>Alleen bevoegden kunnen broncode lezen en wijzigen.</t>
  </si>
  <si>
    <t>A.8.5</t>
  </si>
  <si>
    <t>Beveiligde authenticatie</t>
  </si>
  <si>
    <t>Inloggen is veilig, bijvoorbeeld met meerstapsverificatie.</t>
  </si>
  <si>
    <t>A.8.6</t>
  </si>
  <si>
    <t>Capaciteitsbeheer</t>
  </si>
  <si>
    <t>Systemen hebben genoeg capaciteit, nu en in de toekomst.</t>
  </si>
  <si>
    <t>A.8.7</t>
  </si>
  <si>
    <t>Bescherming tegen malware</t>
  </si>
  <si>
    <t>Bescherming tegen virussen en andere schadelijke software.</t>
  </si>
  <si>
    <t>A.8.8</t>
  </si>
  <si>
    <t>Beheer van technische kwetsbaarheden</t>
  </si>
  <si>
    <t>U spoort kwetsbaarheden in software en systemen op en lost ze op tijd op.</t>
  </si>
  <si>
    <t>A.8.9</t>
  </si>
  <si>
    <t>Configuratiebeheer</t>
  </si>
  <si>
    <t>Instellingen van systemen zijn vastgelegd, veilig en beheerd.</t>
  </si>
  <si>
    <t>A.8.10</t>
  </si>
  <si>
    <t>Wissen van informatie</t>
  </si>
  <si>
    <t>Informatie die niet meer nodig is, wordt gewist.</t>
  </si>
  <si>
    <t>A.8.11</t>
  </si>
  <si>
    <t>Maskeren van gegevens</t>
  </si>
  <si>
    <t>Gevoelige gegevens worden afgeschermd waar mensen ze niet hoeven te zien, bijvoorbeeld in tests.</t>
  </si>
  <si>
    <t>A.8.12</t>
  </si>
  <si>
    <t>Voorkomen van gegevenslekken (data leakage prevention)</t>
  </si>
  <si>
    <t>Maatregelen tegen het ongewild weglekken van gevoelige gegevens.</t>
  </si>
  <si>
    <t>A.8.13</t>
  </si>
  <si>
    <t>Back-up van informatie</t>
  </si>
  <si>
    <t>Back-ups worden gemaakt, veilig bewaard en regelmatig teruggezet om te testen.</t>
  </si>
  <si>
    <t>A.8.14</t>
  </si>
  <si>
    <t>Redundantie van informatieverwerkende faciliteiten</t>
  </si>
  <si>
    <t>Belangrijke systemen zijn dubbel uitgevoerd waar uitval niet mag.</t>
  </si>
  <si>
    <t>A.8.15</t>
  </si>
  <si>
    <t>Logging</t>
  </si>
  <si>
    <t>Belangrijke gebeurtenissen in systemen worden vastgelegd en beschermd.</t>
  </si>
  <si>
    <t>A.8.16</t>
  </si>
  <si>
    <t>Monitoren van activiteiten</t>
  </si>
  <si>
    <t>Systemen en netwerken worden gevolgd op afwijkend gedrag.</t>
  </si>
  <si>
    <t>A.8.17</t>
  </si>
  <si>
    <t>Kloksynchronisatie</t>
  </si>
  <si>
    <t>Alle systemen gebruiken dezelfde, juiste tijd.</t>
  </si>
  <si>
    <t>A.8.18</t>
  </si>
  <si>
    <t>Gebruik van speciale systeemhulpmiddelen</t>
  </si>
  <si>
    <t>Krachtige hulpprogramma's die beveiliging kunnen omzeilen, zijn beperkt.</t>
  </si>
  <si>
    <t>A.8.19</t>
  </si>
  <si>
    <t>Installeren van software op operationele systemen</t>
  </si>
  <si>
    <t>Software wordt alleen gecontroleerd en door bevoegden geïnstalleerd.</t>
  </si>
  <si>
    <t>A.8.20</t>
  </si>
  <si>
    <t>Beveiliging netwerkcomponenten</t>
  </si>
  <si>
    <t>Netwerken en netwerkapparatuur zijn beveiligd en beheerd.</t>
  </si>
  <si>
    <t>A.8.21</t>
  </si>
  <si>
    <t>Beveiliging van netwerkdiensten</t>
  </si>
  <si>
    <t>Netwerkdiensten, ook van leveranciers, voldoen aan beveiligingseisen.</t>
  </si>
  <si>
    <t>A.8.22</t>
  </si>
  <si>
    <t>Netwerksegmentatie</t>
  </si>
  <si>
    <t>Het netwerk is opgedeeld, zodat niet alles bij alles kan.</t>
  </si>
  <si>
    <t>A.8.23</t>
  </si>
  <si>
    <t>Toepassen van webfilters</t>
  </si>
  <si>
    <t>Toegang tot schadelijke websites wordt beperkt.</t>
  </si>
  <si>
    <t>A.8.24</t>
  </si>
  <si>
    <t>Gebruik van cryptografie</t>
  </si>
  <si>
    <t>Afspraken over versleuteling en het beheer van sleutels.</t>
  </si>
  <si>
    <t>A.8.25</t>
  </si>
  <si>
    <t>Beveiligen tijdens de ontwikkelcyclus</t>
  </si>
  <si>
    <t>Beveiliging is onderdeel van elke fase van softwareontwikkeling.</t>
  </si>
  <si>
    <t>A.8.26</t>
  </si>
  <si>
    <t>Toepassingsbeveiligingseisen</t>
  </si>
  <si>
    <t>Beveiligingseisen worden vastgesteld voordat een applicatie wordt gebouwd of gekocht.</t>
  </si>
  <si>
    <t>A.8.27</t>
  </si>
  <si>
    <t>Veilige systeemarchitectuur en technische uitgangspunten</t>
  </si>
  <si>
    <t>Systemen worden volgens vaste beveiligingsprincipes ontworpen.</t>
  </si>
  <si>
    <t>A.8.28</t>
  </si>
  <si>
    <t>Veilig coderen</t>
  </si>
  <si>
    <t>Ontwikkelaars volgen regels voor veilig programmeren.</t>
  </si>
  <si>
    <t>A.8.29</t>
  </si>
  <si>
    <t>Testen van de beveiliging tijdens ontwikkeling en acceptatie</t>
  </si>
  <si>
    <t>Beveiliging wordt getest tijdens ontwikkeling en voor ingebruikname.</t>
  </si>
  <si>
    <t>A.8.30</t>
  </si>
  <si>
    <t>Uitbestede systeemontwikkeling</t>
  </si>
  <si>
    <t>Ook uitbestede ontwikkeling voldoet aan uw beveiligingseisen.</t>
  </si>
  <si>
    <t>A.8.31</t>
  </si>
  <si>
    <t>Scheiding van ontwikkel-, test- en productieomgevingen</t>
  </si>
  <si>
    <t>Ontwikkel-, test- en productieomgeving zijn van elkaar gescheiden.</t>
  </si>
  <si>
    <t>A.8.32</t>
  </si>
  <si>
    <t>Wijzigingsbeheer</t>
  </si>
  <si>
    <t>Wijzigingen aan systemen gaan via een vast, gecontroleerd proces.</t>
  </si>
  <si>
    <t>A.8.33</t>
  </si>
  <si>
    <t>Testgegevens</t>
  </si>
  <si>
    <t>Testgegevens zijn zorgvuldig gekozen en beschermd.</t>
  </si>
  <si>
    <t>A.8.34</t>
  </si>
  <si>
    <t>Bescherming van informatiesystemen tijdens audits</t>
  </si>
  <si>
    <t>Audits en tests op productiesystemen verstoren de bedrijfsvoering niet.</t>
  </si>
  <si>
    <t>Eigen maatregel</t>
  </si>
  <si>
    <t>Overzicht</t>
  </si>
  <si>
    <t>Wordt automatisch bijgewerkt op basis van het blad Verklaring.</t>
  </si>
  <si>
    <t>Maatregelen</t>
  </si>
  <si>
    <t>Nodig</t>
  </si>
  <si>
    <t>Niet nodig</t>
  </si>
  <si>
    <t>Nog bepalen</t>
  </si>
  <si>
    <t>✓ Geïmplementeerd</t>
  </si>
  <si>
    <t>! Gedeeltelijk</t>
  </si>
  <si>
    <t>○ Gepland</t>
  </si>
  <si>
    <t>Regel compleet</t>
  </si>
  <si>
    <t>Organisatorisch (A.5)</t>
  </si>
  <si>
    <t>Mensgericht (A.6)</t>
  </si>
  <si>
    <t>Fysiek (A.7)</t>
  </si>
  <si>
    <t>Technologisch (A.8)</t>
  </si>
  <si>
    <t>Totaal</t>
  </si>
  <si>
    <t>DOCUMENTGEGEVENS</t>
  </si>
  <si>
    <t>Organisatie</t>
  </si>
  <si>
    <t>Toepassingsgebied (verwijzing)</t>
  </si>
  <si>
    <t>Versie</t>
  </si>
  <si>
    <t>Datum</t>
  </si>
  <si>
    <t>Vastgesteld door</t>
  </si>
  <si>
    <t>Volgende herziening</t>
  </si>
  <si>
    <t>De verklaring volgt uit de risicobeoordeling. In de ISO 27001 Toolkit: ISB-001 Verklaring van toepasselijkheid en RSK-002 Risicoregister en behandelplan, met een ingevuld voorbeeld.</t>
  </si>
  <si>
    <t>Bekijk de ISO 27001 Toolkit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</si>
</sst>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-m-yyyy"/>
  </numFmts>
  <fonts count="16" x14ac:knownFonts="1">
    <font>
      <color theme="1"/>
      <family val="2"/>
      <scheme val="minor"/>
      <sz val="11"/>
      <name val="Calibri"/>
    </font>
    <font>
      <b/>
      <color rgb="FF1F5F6B"/>
      <sz val="10"/>
      <name val="Calibri"/>
    </font>
    <font>
      <b/>
      <color rgb="FF0B2239"/>
      <sz val="24"/>
      <name val="Calibri"/>
    </font>
    <font>
      <color rgb="FF0B2239"/>
      <sz val="12"/>
      <name val="Calibri"/>
    </font>
    <font>
      <b/>
      <color rgb="FF0B2239"/>
      <sz val="11"/>
      <name val="Calibri"/>
    </font>
    <font>
      <color rgb="FF0B2239"/>
      <sz val="11"/>
      <name val="Calibri"/>
    </font>
    <font>
      <b/>
      <u/>
      <color rgb="FF0B2239"/>
      <name val="Calibri"/>
    </font>
    <font>
      <b/>
      <color rgb="FF0B2239"/>
      <sz val="14"/>
      <name val="Calibri"/>
    </font>
    <font>
      <i/>
      <color rgb="FF4B5563"/>
      <sz val="10"/>
      <name val="Calibri"/>
    </font>
    <font>
      <b/>
      <color rgb="FFF7F5F0"/>
      <name val="Calibri"/>
    </font>
    <font>
      <color rgb="FF1F5F6B"/>
      <sz val="10"/>
      <name val="Consolas"/>
    </font>
    <font>
      <b/>
      <color rgb="FF0B2239"/>
      <sz val="10"/>
      <name val="Calibri"/>
    </font>
    <font>
      <color rgb="FF0B2239"/>
      <sz val="10"/>
      <name val="Calibri"/>
    </font>
    <font>
      <b/>
      <color rgb="FF0B2239"/>
      <sz val="18"/>
      <name val="Calibri"/>
    </font>
    <font>
      <b/>
      <color rgb="FF0B2239"/>
      <name val="Calibri"/>
    </font>
    <font>
      <color rgb="FF0B223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C2410C"/>
      </patternFill>
    </fill>
    <fill>
      <patternFill patternType="solid">
        <fgColor rgb="FF0B2239"/>
      </patternFill>
    </fill>
    <fill>
      <patternFill patternType="solid">
        <fgColor rgb="FFFFFFFF"/>
      </patternFill>
    </fill>
    <fill>
      <patternFill patternType="solid">
        <fgColor rgb="FFE4EFF0"/>
      </patternFill>
    </fill>
    <fill>
      <patternFill patternType="solid">
        <fgColor rgb="FFFCEFE6"/>
      </patternFill>
    </fill>
  </fills>
  <borders count="3">
    <border>
      <left/>
      <right/>
      <top/>
      <bottom/>
      <diagonal/>
    </border>
    <border>
      <left style="thin">
        <color rgb="FF0B2239"/>
      </left>
      <right style="thin">
        <color rgb="FF0B2239"/>
      </right>
      <top style="thin">
        <color rgb="FF0B2239"/>
      </top>
      <bottom style="thin">
        <color rgb="FF0B2239"/>
      </bottom>
      <diagonal/>
    </border>
    <border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3" borderId="0" xfId="0" applyFill="1"/>
    <xf numFmtId="0" fontId="3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 wrapText="1"/>
    </xf>
    <xf numFmtId="0" fontId="6" fillId="2" borderId="0" xfId="0" applyFont="1" applyFill="1"/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vertical="top" wrapText="1"/>
    </xf>
    <xf numFmtId="0" fontId="10" fillId="5" borderId="2" xfId="0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top" wrapText="1"/>
    </xf>
    <xf numFmtId="0" fontId="13" fillId="0" borderId="0" xfId="0" applyFont="1"/>
    <xf numFmtId="0" fontId="14" fillId="0" borderId="2" xfId="0" applyFont="1" applyBorder="1"/>
    <xf numFmtId="0" fontId="15" fillId="0" borderId="2" xfId="0" applyFont="1" applyBorder="1" applyAlignment="1">
      <alignment horizontal="center"/>
    </xf>
    <xf numFmtId="0" fontId="14" fillId="6" borderId="2" xfId="0" applyFont="1" applyFill="1" applyBorder="1"/>
    <xf numFmtId="0" fontId="14" fillId="6" borderId="2" xfId="0" applyFont="1" applyFill="1" applyBorder="1" applyAlignment="1">
      <alignment horizontal="center"/>
    </xf>
    <xf numFmtId="0" fontId="1" fillId="0" borderId="0" xfId="0" applyFont="1"/>
    <xf numFmtId="0" fontId="14" fillId="0" borderId="0" xfId="0" applyFont="1"/>
    <xf numFmtId="0" fontId="0" fillId="5" borderId="1" xfId="0" applyFill="1" applyBorder="1"/>
    <xf numFmtId="164" fontId="0" fillId="5" borderId="1" xfId="0" applyNumberFormat="1" applyFill="1" applyBorder="1"/>
    <xf numFmtId="0" fontId="14" fillId="7" borderId="0" xfId="0" applyFont="1" applyFill="1" applyAlignment="1">
      <alignment vertical="center" wrapText="1"/>
    </xf>
    <xf numFmtId="0" fontId="6" fillId="0" borderId="0" xfId="0" applyFont="1"/>
  </cellXfs>
  <cellStyles count="1">
    <cellStyle name="Normal" xfId="0" builtinId="0"/>
  </cellStyles>
  <dxfs count="5">
    <dxf>
      <font>
        <b/>
        <color rgb="FF14532D"/>
      </font>
      <fill>
        <patternFill patternType="solid">
          <bgColor rgb="FFDCFCE7"/>
        </patternFill>
      </fill>
    </dxf>
    <dxf>
      <font>
        <b/>
        <color rgb="FF713F12"/>
      </font>
      <fill>
        <patternFill patternType="solid">
          <bgColor rgb="FFFEF3C7"/>
        </patternFill>
      </fill>
    </dxf>
    <dxf>
      <font>
        <b/>
        <color rgb="FF1F5F6B"/>
      </font>
      <fill>
        <patternFill patternType="solid">
          <bgColor rgb="FFE4EFF0"/>
        </patternFill>
      </fill>
    </dxf>
    <dxf>
      <font>
        <b/>
        <color rgb="FF14532D"/>
      </font>
      <fill>
        <patternFill patternType="solid">
          <bgColor rgb="FFDCFCE7"/>
        </patternFill>
      </fill>
    </dxf>
    <dxf>
      <font>
        <b/>
        <color rgb="FF713F1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asiso.nl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aasiso.nl/toolkits/iso-27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239"/>
  </sheetPr>
  <dimension ref="A1:C40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8" customWidth="1"/>
    <col min="3" max="3" width="90" customWidth="1"/>
  </cols>
  <sheetData>
    <row r="1" spans="1:3" x14ac:dyDescent="0.25">
      <c r="A1" s="1"/>
      <c r="B1" s="1"/>
      <c r="C1" s="1"/>
    </row>
    <row r="2" spans="1:3" x14ac:dyDescent="0.25">
      <c r="A2" s="1"/>
      <c r="B2" s="2" t="s">
        <v>0</v>
      </c>
      <c r="C2" s="2"/>
    </row>
    <row r="3" ht="36" customHeight="1" spans="1:3" x14ac:dyDescent="0.25">
      <c r="A3" s="1"/>
      <c r="B3" s="3" t="s">
        <v>1</v>
      </c>
      <c r="C3" s="3"/>
    </row>
    <row r="4" ht="4" customHeight="1" spans="1:3" x14ac:dyDescent="0.25">
      <c r="A4" s="1"/>
      <c r="B4" s="4"/>
      <c r="C4" s="1"/>
    </row>
    <row r="5" spans="1:3" x14ac:dyDescent="0.25">
      <c r="A5" s="1"/>
      <c r="B5" s="1"/>
      <c r="C5" s="1"/>
    </row>
    <row r="6" ht="36" customHeight="1" spans="1:3" x14ac:dyDescent="0.25">
      <c r="A6" s="1"/>
      <c r="B6" s="5" t="s">
        <v>2</v>
      </c>
      <c r="C6" s="5"/>
    </row>
    <row r="7" spans="1:3" x14ac:dyDescent="0.25">
      <c r="A7" s="1"/>
      <c r="B7" s="1"/>
      <c r="C7" s="1"/>
    </row>
    <row r="8" spans="1:3" x14ac:dyDescent="0.25">
      <c r="A8" s="1"/>
      <c r="B8" s="2" t="s">
        <v>3</v>
      </c>
      <c r="C8" s="2"/>
    </row>
    <row r="9" ht="30" customHeight="1" spans="1:3" x14ac:dyDescent="0.25">
      <c r="A9" s="1"/>
      <c r="B9" s="6" t="s">
        <v>4</v>
      </c>
      <c r="C9" s="7" t="s">
        <v>5</v>
      </c>
    </row>
    <row r="10" ht="30" customHeight="1" spans="1:3" x14ac:dyDescent="0.25">
      <c r="A10" s="1"/>
      <c r="B10" s="6" t="s">
        <v>6</v>
      </c>
      <c r="C10" s="7" t="s">
        <v>7</v>
      </c>
    </row>
    <row r="11" ht="30" customHeight="1" spans="1:3" x14ac:dyDescent="0.25">
      <c r="A11" s="1"/>
      <c r="B11" s="6" t="s">
        <v>8</v>
      </c>
      <c r="C11" s="7" t="s">
        <v>9</v>
      </c>
    </row>
    <row r="12" ht="30" customHeight="1" spans="1:3" x14ac:dyDescent="0.25">
      <c r="A12" s="1"/>
      <c r="B12" s="6" t="s">
        <v>10</v>
      </c>
      <c r="C12" s="7" t="s">
        <v>11</v>
      </c>
    </row>
    <row r="13" spans="1:3" x14ac:dyDescent="0.25">
      <c r="A13" s="1"/>
      <c r="B13" s="1"/>
      <c r="C13" s="1"/>
    </row>
    <row r="14" spans="1:3" x14ac:dyDescent="0.25">
      <c r="A14" s="1"/>
      <c r="B14" s="2" t="s">
        <v>12</v>
      </c>
      <c r="C14" s="2"/>
    </row>
    <row r="15" ht="30" customHeight="1" spans="1:3" x14ac:dyDescent="0.25">
      <c r="A15" s="1"/>
      <c r="B15" s="6" t="s">
        <v>13</v>
      </c>
      <c r="C15" s="7" t="s">
        <v>14</v>
      </c>
    </row>
    <row r="16" ht="16" customHeight="1" spans="1:3" x14ac:dyDescent="0.25">
      <c r="A16" s="1"/>
      <c r="B16" s="6" t="s">
        <v>15</v>
      </c>
      <c r="C16" s="7" t="s">
        <v>16</v>
      </c>
    </row>
    <row r="17" spans="1:3" x14ac:dyDescent="0.25">
      <c r="A17" s="1"/>
      <c r="B17" s="1"/>
      <c r="C17" s="1"/>
    </row>
    <row r="18" spans="1:3" x14ac:dyDescent="0.25">
      <c r="A18" s="1"/>
      <c r="B18" s="2" t="s">
        <v>17</v>
      </c>
      <c r="C18" s="2"/>
    </row>
    <row r="19" ht="16" customHeight="1" spans="1:3" x14ac:dyDescent="0.25">
      <c r="A19" s="1"/>
      <c r="B19" s="6" t="s">
        <v>18</v>
      </c>
      <c r="C19" s="7" t="s">
        <v>19</v>
      </c>
    </row>
    <row r="20" ht="30" customHeight="1" spans="1:3" x14ac:dyDescent="0.25">
      <c r="A20" s="1"/>
      <c r="B20" s="6" t="s">
        <v>20</v>
      </c>
      <c r="C20" s="7" t="s">
        <v>21</v>
      </c>
    </row>
    <row r="21" ht="30" customHeight="1" spans="1:3" x14ac:dyDescent="0.25">
      <c r="A21" s="1"/>
      <c r="B21" s="6" t="s">
        <v>22</v>
      </c>
      <c r="C21" s="7" t="s">
        <v>23</v>
      </c>
    </row>
    <row r="22" ht="30" customHeight="1" spans="1:3" x14ac:dyDescent="0.25">
      <c r="A22" s="1"/>
      <c r="B22" s="6" t="s">
        <v>24</v>
      </c>
      <c r="C22" s="7" t="s">
        <v>25</v>
      </c>
    </row>
    <row r="23" spans="1:3" x14ac:dyDescent="0.25">
      <c r="A23" s="1"/>
      <c r="B23" s="1"/>
      <c r="C23" s="1"/>
    </row>
    <row r="24" spans="1:3" x14ac:dyDescent="0.25">
      <c r="A24" s="1"/>
      <c r="B24" s="8" t="s">
        <v>26</v>
      </c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  <row r="29" spans="1:3" x14ac:dyDescent="0.25">
      <c r="A29" s="1"/>
      <c r="B29" s="1"/>
      <c r="C29" s="1"/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</sheetData>
  <mergeCells count="6">
    <mergeCell ref="B2:C2"/>
    <mergeCell ref="B3:C3"/>
    <mergeCell ref="B6:C6"/>
    <mergeCell ref="B8:C8"/>
    <mergeCell ref="B14:C14"/>
    <mergeCell ref="B18:C18"/>
  </mergeCells>
  <hyperlinks>
    <hyperlink ref="B2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2410C"/>
    <pageSetUpPr fitToPage="1"/>
  </sheetPr>
  <dimension ref="A1:K106"/>
  <sheetViews>
    <sheetView workbookViewId="0" showGridLines="0">
      <pane xSplit="2" ySplit="3" topLeftCell="C4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36" customWidth="1"/>
    <col min="3" max="3" width="15" customWidth="1"/>
    <col min="4" max="4" width="48" customWidth="1"/>
    <col min="5" max="5" width="10" customWidth="1"/>
    <col min="6" max="6" width="40" customWidth="1"/>
    <col min="7" max="7" width="18" customWidth="1"/>
    <col min="8" max="8" width="20" customWidth="1"/>
    <col min="9" max="9" width="28" customWidth="1"/>
    <col min="10" max="10" width="16" customWidth="1"/>
    <col min="11" max="11" width="22" customWidth="1"/>
  </cols>
  <sheetData>
    <row r="1" ht="24" customHeight="1" spans="1:11" x14ac:dyDescent="0.25">
      <c r="A1" s="9" t="s">
        <v>27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ht="30" customHeight="1" spans="1:11" x14ac:dyDescent="0.25">
      <c r="A3" s="11" t="s">
        <v>29</v>
      </c>
      <c r="B3" s="11" t="s">
        <v>30</v>
      </c>
      <c r="C3" s="11" t="s">
        <v>31</v>
      </c>
      <c r="D3" s="11" t="s">
        <v>32</v>
      </c>
      <c r="E3" s="11" t="s">
        <v>33</v>
      </c>
      <c r="F3" s="11" t="s">
        <v>34</v>
      </c>
      <c r="G3" s="11" t="s">
        <v>35</v>
      </c>
      <c r="H3" s="11" t="s">
        <v>36</v>
      </c>
      <c r="I3" s="11" t="s">
        <v>37</v>
      </c>
      <c r="J3" s="11" t="s">
        <v>38</v>
      </c>
      <c r="K3" s="11" t="s">
        <v>39</v>
      </c>
    </row>
    <row r="4" spans="1:11" x14ac:dyDescent="0.25">
      <c r="A4" s="12" t="s">
        <v>40</v>
      </c>
      <c r="B4" s="13" t="s">
        <v>41</v>
      </c>
      <c r="C4" s="14" t="s">
        <v>42</v>
      </c>
      <c r="D4" s="14" t="s">
        <v>43</v>
      </c>
      <c r="E4" s="15"/>
      <c r="F4" s="15"/>
      <c r="G4" s="15"/>
      <c r="H4" s="15"/>
      <c r="I4" s="15"/>
      <c r="J4" s="15"/>
      <c r="K4" s="13">
        <f>IF(A4="","",IF(E4="","Invullen",IF(F4="","! Reden ontbreekt",IF(AND(E4="Ja",OR(H4="",H4="– Niet van toepassing")),"! Status ontbreekt",IF(AND(E4="Nee",H4&lt;&gt;"",H4&lt;&gt;"– Niet van toepassing"),"! Status klopt niet","✓ Compleet")))))</f>
      </c>
    </row>
    <row r="5" spans="1:11" x14ac:dyDescent="0.25">
      <c r="A5" s="12" t="s">
        <v>44</v>
      </c>
      <c r="B5" s="13" t="s">
        <v>45</v>
      </c>
      <c r="C5" s="14" t="s">
        <v>42</v>
      </c>
      <c r="D5" s="14" t="s">
        <v>46</v>
      </c>
      <c r="E5" s="15"/>
      <c r="F5" s="15"/>
      <c r="G5" s="15"/>
      <c r="H5" s="15"/>
      <c r="I5" s="15"/>
      <c r="J5" s="15"/>
      <c r="K5" s="13">
        <f>IF(A5="","",IF(E5="","Invullen",IF(F5="","! Reden ontbreekt",IF(AND(E5="Ja",OR(H5="",H5="– Niet van toepassing")),"! Status ontbreekt",IF(AND(E5="Nee",H5&lt;&gt;"",H5&lt;&gt;"– Niet van toepassing"),"! Status klopt niet","✓ Compleet")))))</f>
      </c>
    </row>
    <row r="6" spans="1:11" x14ac:dyDescent="0.25">
      <c r="A6" s="12" t="s">
        <v>47</v>
      </c>
      <c r="B6" s="13" t="s">
        <v>48</v>
      </c>
      <c r="C6" s="14" t="s">
        <v>42</v>
      </c>
      <c r="D6" s="14" t="s">
        <v>49</v>
      </c>
      <c r="E6" s="15"/>
      <c r="F6" s="15"/>
      <c r="G6" s="15"/>
      <c r="H6" s="15"/>
      <c r="I6" s="15"/>
      <c r="J6" s="15"/>
      <c r="K6" s="13">
        <f>IF(A6="","",IF(E6="","Invullen",IF(F6="","! Reden ontbreekt",IF(AND(E6="Ja",OR(H6="",H6="– Niet van toepassing")),"! Status ontbreekt",IF(AND(E6="Nee",H6&lt;&gt;"",H6&lt;&gt;"– Niet van toepassing"),"! Status klopt niet","✓ Compleet")))))</f>
      </c>
    </row>
    <row r="7" spans="1:11" x14ac:dyDescent="0.25">
      <c r="A7" s="12" t="s">
        <v>50</v>
      </c>
      <c r="B7" s="13" t="s">
        <v>51</v>
      </c>
      <c r="C7" s="14" t="s">
        <v>42</v>
      </c>
      <c r="D7" s="14" t="s">
        <v>52</v>
      </c>
      <c r="E7" s="15"/>
      <c r="F7" s="15"/>
      <c r="G7" s="15"/>
      <c r="H7" s="15"/>
      <c r="I7" s="15"/>
      <c r="J7" s="15"/>
      <c r="K7" s="13">
        <f>IF(A7="","",IF(E7="","Invullen",IF(F7="","! Reden ontbreekt",IF(AND(E7="Ja",OR(H7="",H7="– Niet van toepassing")),"! Status ontbreekt",IF(AND(E7="Nee",H7&lt;&gt;"",H7&lt;&gt;"– Niet van toepassing"),"! Status klopt niet","✓ Compleet")))))</f>
      </c>
    </row>
    <row r="8" spans="1:11" x14ac:dyDescent="0.25">
      <c r="A8" s="12" t="s">
        <v>53</v>
      </c>
      <c r="B8" s="13" t="s">
        <v>54</v>
      </c>
      <c r="C8" s="14" t="s">
        <v>42</v>
      </c>
      <c r="D8" s="14" t="s">
        <v>55</v>
      </c>
      <c r="E8" s="15"/>
      <c r="F8" s="15"/>
      <c r="G8" s="15"/>
      <c r="H8" s="15"/>
      <c r="I8" s="15"/>
      <c r="J8" s="15"/>
      <c r="K8" s="13">
        <f>IF(A8="","",IF(E8="","Invullen",IF(F8="","! Reden ontbreekt",IF(AND(E8="Ja",OR(H8="",H8="– Niet van toepassing")),"! Status ontbreekt",IF(AND(E8="Nee",H8&lt;&gt;"",H8&lt;&gt;"– Niet van toepassing"),"! Status klopt niet","✓ Compleet")))))</f>
      </c>
    </row>
    <row r="9" spans="1:11" x14ac:dyDescent="0.25">
      <c r="A9" s="12" t="s">
        <v>56</v>
      </c>
      <c r="B9" s="13" t="s">
        <v>57</v>
      </c>
      <c r="C9" s="14" t="s">
        <v>42</v>
      </c>
      <c r="D9" s="14" t="s">
        <v>58</v>
      </c>
      <c r="E9" s="15"/>
      <c r="F9" s="15"/>
      <c r="G9" s="15"/>
      <c r="H9" s="15"/>
      <c r="I9" s="15"/>
      <c r="J9" s="15"/>
      <c r="K9" s="13">
        <f>IF(A9="","",IF(E9="","Invullen",IF(F9="","! Reden ontbreekt",IF(AND(E9="Ja",OR(H9="",H9="– Niet van toepassing")),"! Status ontbreekt",IF(AND(E9="Nee",H9&lt;&gt;"",H9&lt;&gt;"– Niet van toepassing"),"! Status klopt niet","✓ Compleet")))))</f>
      </c>
    </row>
    <row r="10" spans="1:11" x14ac:dyDescent="0.25">
      <c r="A10" s="12" t="s">
        <v>59</v>
      </c>
      <c r="B10" s="13" t="s">
        <v>60</v>
      </c>
      <c r="C10" s="14" t="s">
        <v>42</v>
      </c>
      <c r="D10" s="14" t="s">
        <v>61</v>
      </c>
      <c r="E10" s="15"/>
      <c r="F10" s="15"/>
      <c r="G10" s="15"/>
      <c r="H10" s="15"/>
      <c r="I10" s="15"/>
      <c r="J10" s="15"/>
      <c r="K10" s="13">
        <f>IF(A10="","",IF(E10="","Invullen",IF(F10="","! Reden ontbreekt",IF(AND(E10="Ja",OR(H10="",H10="– Niet van toepassing")),"! Status ontbreekt",IF(AND(E10="Nee",H10&lt;&gt;"",H10&lt;&gt;"– Niet van toepassing"),"! Status klopt niet","✓ Compleet")))))</f>
      </c>
    </row>
    <row r="11" spans="1:11" x14ac:dyDescent="0.25">
      <c r="A11" s="12" t="s">
        <v>62</v>
      </c>
      <c r="B11" s="13" t="s">
        <v>63</v>
      </c>
      <c r="C11" s="14" t="s">
        <v>42</v>
      </c>
      <c r="D11" s="14" t="s">
        <v>64</v>
      </c>
      <c r="E11" s="15"/>
      <c r="F11" s="15"/>
      <c r="G11" s="15"/>
      <c r="H11" s="15"/>
      <c r="I11" s="15"/>
      <c r="J11" s="15"/>
      <c r="K11" s="13">
        <f>IF(A11="","",IF(E11="","Invullen",IF(F11="","! Reden ontbreekt",IF(AND(E11="Ja",OR(H11="",H11="– Niet van toepassing")),"! Status ontbreekt",IF(AND(E11="Nee",H11&lt;&gt;"",H11&lt;&gt;"– Niet van toepassing"),"! Status klopt niet","✓ Compleet")))))</f>
      </c>
    </row>
    <row r="12" spans="1:11" x14ac:dyDescent="0.25">
      <c r="A12" s="12" t="s">
        <v>65</v>
      </c>
      <c r="B12" s="13" t="s">
        <v>66</v>
      </c>
      <c r="C12" s="14" t="s">
        <v>42</v>
      </c>
      <c r="D12" s="14" t="s">
        <v>67</v>
      </c>
      <c r="E12" s="15"/>
      <c r="F12" s="15"/>
      <c r="G12" s="15"/>
      <c r="H12" s="15"/>
      <c r="I12" s="15"/>
      <c r="J12" s="15"/>
      <c r="K12" s="13">
        <f>IF(A12="","",IF(E12="","Invullen",IF(F12="","! Reden ontbreekt",IF(AND(E12="Ja",OR(H12="",H12="– Niet van toepassing")),"! Status ontbreekt",IF(AND(E12="Nee",H12&lt;&gt;"",H12&lt;&gt;"– Niet van toepassing"),"! Status klopt niet","✓ Compleet")))))</f>
      </c>
    </row>
    <row r="13" spans="1:11" x14ac:dyDescent="0.25">
      <c r="A13" s="12" t="s">
        <v>68</v>
      </c>
      <c r="B13" s="13" t="s">
        <v>69</v>
      </c>
      <c r="C13" s="14" t="s">
        <v>42</v>
      </c>
      <c r="D13" s="14" t="s">
        <v>70</v>
      </c>
      <c r="E13" s="15"/>
      <c r="F13" s="15"/>
      <c r="G13" s="15"/>
      <c r="H13" s="15"/>
      <c r="I13" s="15"/>
      <c r="J13" s="15"/>
      <c r="K13" s="13">
        <f>IF(A13="","",IF(E13="","Invullen",IF(F13="","! Reden ontbreekt",IF(AND(E13="Ja",OR(H13="",H13="– Niet van toepassing")),"! Status ontbreekt",IF(AND(E13="Nee",H13&lt;&gt;"",H13&lt;&gt;"– Niet van toepassing"),"! Status klopt niet","✓ Compleet")))))</f>
      </c>
    </row>
    <row r="14" spans="1:11" x14ac:dyDescent="0.25">
      <c r="A14" s="12" t="s">
        <v>71</v>
      </c>
      <c r="B14" s="13" t="s">
        <v>72</v>
      </c>
      <c r="C14" s="14" t="s">
        <v>42</v>
      </c>
      <c r="D14" s="14" t="s">
        <v>73</v>
      </c>
      <c r="E14" s="15"/>
      <c r="F14" s="15"/>
      <c r="G14" s="15"/>
      <c r="H14" s="15"/>
      <c r="I14" s="15"/>
      <c r="J14" s="15"/>
      <c r="K14" s="13">
        <f>IF(A14="","",IF(E14="","Invullen",IF(F14="","! Reden ontbreekt",IF(AND(E14="Ja",OR(H14="",H14="– Niet van toepassing")),"! Status ontbreekt",IF(AND(E14="Nee",H14&lt;&gt;"",H14&lt;&gt;"– Niet van toepassing"),"! Status klopt niet","✓ Compleet")))))</f>
      </c>
    </row>
    <row r="15" spans="1:11" x14ac:dyDescent="0.25">
      <c r="A15" s="12" t="s">
        <v>74</v>
      </c>
      <c r="B15" s="13" t="s">
        <v>75</v>
      </c>
      <c r="C15" s="14" t="s">
        <v>42</v>
      </c>
      <c r="D15" s="14" t="s">
        <v>76</v>
      </c>
      <c r="E15" s="15"/>
      <c r="F15" s="15"/>
      <c r="G15" s="15"/>
      <c r="H15" s="15"/>
      <c r="I15" s="15"/>
      <c r="J15" s="15"/>
      <c r="K15" s="13">
        <f>IF(A15="","",IF(E15="","Invullen",IF(F15="","! Reden ontbreekt",IF(AND(E15="Ja",OR(H15="",H15="– Niet van toepassing")),"! Status ontbreekt",IF(AND(E15="Nee",H15&lt;&gt;"",H15&lt;&gt;"– Niet van toepassing"),"! Status klopt niet","✓ Compleet")))))</f>
      </c>
    </row>
    <row r="16" spans="1:11" x14ac:dyDescent="0.25">
      <c r="A16" s="12" t="s">
        <v>77</v>
      </c>
      <c r="B16" s="13" t="s">
        <v>78</v>
      </c>
      <c r="C16" s="14" t="s">
        <v>42</v>
      </c>
      <c r="D16" s="14" t="s">
        <v>79</v>
      </c>
      <c r="E16" s="15"/>
      <c r="F16" s="15"/>
      <c r="G16" s="15"/>
      <c r="H16" s="15"/>
      <c r="I16" s="15"/>
      <c r="J16" s="15"/>
      <c r="K16" s="13">
        <f>IF(A16="","",IF(E16="","Invullen",IF(F16="","! Reden ontbreekt",IF(AND(E16="Ja",OR(H16="",H16="– Niet van toepassing")),"! Status ontbreekt",IF(AND(E16="Nee",H16&lt;&gt;"",H16&lt;&gt;"– Niet van toepassing"),"! Status klopt niet","✓ Compleet")))))</f>
      </c>
    </row>
    <row r="17" spans="1:11" x14ac:dyDescent="0.25">
      <c r="A17" s="12" t="s">
        <v>80</v>
      </c>
      <c r="B17" s="13" t="s">
        <v>81</v>
      </c>
      <c r="C17" s="14" t="s">
        <v>42</v>
      </c>
      <c r="D17" s="14" t="s">
        <v>82</v>
      </c>
      <c r="E17" s="15"/>
      <c r="F17" s="15"/>
      <c r="G17" s="15"/>
      <c r="H17" s="15"/>
      <c r="I17" s="15"/>
      <c r="J17" s="15"/>
      <c r="K17" s="13">
        <f>IF(A17="","",IF(E17="","Invullen",IF(F17="","! Reden ontbreekt",IF(AND(E17="Ja",OR(H17="",H17="– Niet van toepassing")),"! Status ontbreekt",IF(AND(E17="Nee",H17&lt;&gt;"",H17&lt;&gt;"– Niet van toepassing"),"! Status klopt niet","✓ Compleet")))))</f>
      </c>
    </row>
    <row r="18" spans="1:11" x14ac:dyDescent="0.25">
      <c r="A18" s="12" t="s">
        <v>83</v>
      </c>
      <c r="B18" s="13" t="s">
        <v>84</v>
      </c>
      <c r="C18" s="14" t="s">
        <v>42</v>
      </c>
      <c r="D18" s="14" t="s">
        <v>85</v>
      </c>
      <c r="E18" s="15"/>
      <c r="F18" s="15"/>
      <c r="G18" s="15"/>
      <c r="H18" s="15"/>
      <c r="I18" s="15"/>
      <c r="J18" s="15"/>
      <c r="K18" s="13">
        <f>IF(A18="","",IF(E18="","Invullen",IF(F18="","! Reden ontbreekt",IF(AND(E18="Ja",OR(H18="",H18="– Niet van toepassing")),"! Status ontbreekt",IF(AND(E18="Nee",H18&lt;&gt;"",H18&lt;&gt;"– Niet van toepassing"),"! Status klopt niet","✓ Compleet")))))</f>
      </c>
    </row>
    <row r="19" spans="1:11" x14ac:dyDescent="0.25">
      <c r="A19" s="12" t="s">
        <v>86</v>
      </c>
      <c r="B19" s="13" t="s">
        <v>87</v>
      </c>
      <c r="C19" s="14" t="s">
        <v>42</v>
      </c>
      <c r="D19" s="14" t="s">
        <v>88</v>
      </c>
      <c r="E19" s="15"/>
      <c r="F19" s="15"/>
      <c r="G19" s="15"/>
      <c r="H19" s="15"/>
      <c r="I19" s="15"/>
      <c r="J19" s="15"/>
      <c r="K19" s="13">
        <f>IF(A19="","",IF(E19="","Invullen",IF(F19="","! Reden ontbreekt",IF(AND(E19="Ja",OR(H19="",H19="– Niet van toepassing")),"! Status ontbreekt",IF(AND(E19="Nee",H19&lt;&gt;"",H19&lt;&gt;"– Niet van toepassing"),"! Status klopt niet","✓ Compleet")))))</f>
      </c>
    </row>
    <row r="20" spans="1:11" x14ac:dyDescent="0.25">
      <c r="A20" s="12" t="s">
        <v>89</v>
      </c>
      <c r="B20" s="13" t="s">
        <v>90</v>
      </c>
      <c r="C20" s="14" t="s">
        <v>42</v>
      </c>
      <c r="D20" s="14" t="s">
        <v>91</v>
      </c>
      <c r="E20" s="15"/>
      <c r="F20" s="15"/>
      <c r="G20" s="15"/>
      <c r="H20" s="15"/>
      <c r="I20" s="15"/>
      <c r="J20" s="15"/>
      <c r="K20" s="13">
        <f>IF(A20="","",IF(E20="","Invullen",IF(F20="","! Reden ontbreekt",IF(AND(E20="Ja",OR(H20="",H20="– Niet van toepassing")),"! Status ontbreekt",IF(AND(E20="Nee",H20&lt;&gt;"",H20&lt;&gt;"– Niet van toepassing"),"! Status klopt niet","✓ Compleet")))))</f>
      </c>
    </row>
    <row r="21" spans="1:11" x14ac:dyDescent="0.25">
      <c r="A21" s="12" t="s">
        <v>92</v>
      </c>
      <c r="B21" s="13" t="s">
        <v>93</v>
      </c>
      <c r="C21" s="14" t="s">
        <v>42</v>
      </c>
      <c r="D21" s="14" t="s">
        <v>94</v>
      </c>
      <c r="E21" s="15"/>
      <c r="F21" s="15"/>
      <c r="G21" s="15"/>
      <c r="H21" s="15"/>
      <c r="I21" s="15"/>
      <c r="J21" s="15"/>
      <c r="K21" s="13">
        <f>IF(A21="","",IF(E21="","Invullen",IF(F21="","! Reden ontbreekt",IF(AND(E21="Ja",OR(H21="",H21="– Niet van toepassing")),"! Status ontbreekt",IF(AND(E21="Nee",H21&lt;&gt;"",H21&lt;&gt;"– Niet van toepassing"),"! Status klopt niet","✓ Compleet")))))</f>
      </c>
    </row>
    <row r="22" spans="1:11" x14ac:dyDescent="0.25">
      <c r="A22" s="12" t="s">
        <v>95</v>
      </c>
      <c r="B22" s="13" t="s">
        <v>96</v>
      </c>
      <c r="C22" s="14" t="s">
        <v>42</v>
      </c>
      <c r="D22" s="14" t="s">
        <v>97</v>
      </c>
      <c r="E22" s="15"/>
      <c r="F22" s="15"/>
      <c r="G22" s="15"/>
      <c r="H22" s="15"/>
      <c r="I22" s="15"/>
      <c r="J22" s="15"/>
      <c r="K22" s="13">
        <f>IF(A22="","",IF(E22="","Invullen",IF(F22="","! Reden ontbreekt",IF(AND(E22="Ja",OR(H22="",H22="– Niet van toepassing")),"! Status ontbreekt",IF(AND(E22="Nee",H22&lt;&gt;"",H22&lt;&gt;"– Niet van toepassing"),"! Status klopt niet","✓ Compleet")))))</f>
      </c>
    </row>
    <row r="23" spans="1:11" x14ac:dyDescent="0.25">
      <c r="A23" s="12" t="s">
        <v>98</v>
      </c>
      <c r="B23" s="13" t="s">
        <v>99</v>
      </c>
      <c r="C23" s="14" t="s">
        <v>42</v>
      </c>
      <c r="D23" s="14" t="s">
        <v>100</v>
      </c>
      <c r="E23" s="15"/>
      <c r="F23" s="15"/>
      <c r="G23" s="15"/>
      <c r="H23" s="15"/>
      <c r="I23" s="15"/>
      <c r="J23" s="15"/>
      <c r="K23" s="13">
        <f>IF(A23="","",IF(E23="","Invullen",IF(F23="","! Reden ontbreekt",IF(AND(E23="Ja",OR(H23="",H23="– Niet van toepassing")),"! Status ontbreekt",IF(AND(E23="Nee",H23&lt;&gt;"",H23&lt;&gt;"– Niet van toepassing"),"! Status klopt niet","✓ Compleet")))))</f>
      </c>
    </row>
    <row r="24" spans="1:11" x14ac:dyDescent="0.25">
      <c r="A24" s="12" t="s">
        <v>101</v>
      </c>
      <c r="B24" s="13" t="s">
        <v>102</v>
      </c>
      <c r="C24" s="14" t="s">
        <v>42</v>
      </c>
      <c r="D24" s="14" t="s">
        <v>103</v>
      </c>
      <c r="E24" s="15"/>
      <c r="F24" s="15"/>
      <c r="G24" s="15"/>
      <c r="H24" s="15"/>
      <c r="I24" s="15"/>
      <c r="J24" s="15"/>
      <c r="K24" s="13">
        <f>IF(A24="","",IF(E24="","Invullen",IF(F24="","! Reden ontbreekt",IF(AND(E24="Ja",OR(H24="",H24="– Niet van toepassing")),"! Status ontbreekt",IF(AND(E24="Nee",H24&lt;&gt;"",H24&lt;&gt;"– Niet van toepassing"),"! Status klopt niet","✓ Compleet")))))</f>
      </c>
    </row>
    <row r="25" spans="1:11" x14ac:dyDescent="0.25">
      <c r="A25" s="12" t="s">
        <v>104</v>
      </c>
      <c r="B25" s="13" t="s">
        <v>105</v>
      </c>
      <c r="C25" s="14" t="s">
        <v>42</v>
      </c>
      <c r="D25" s="14" t="s">
        <v>106</v>
      </c>
      <c r="E25" s="15"/>
      <c r="F25" s="15"/>
      <c r="G25" s="15"/>
      <c r="H25" s="15"/>
      <c r="I25" s="15"/>
      <c r="J25" s="15"/>
      <c r="K25" s="13">
        <f>IF(A25="","",IF(E25="","Invullen",IF(F25="","! Reden ontbreekt",IF(AND(E25="Ja",OR(H25="",H25="– Niet van toepassing")),"! Status ontbreekt",IF(AND(E25="Nee",H25&lt;&gt;"",H25&lt;&gt;"– Niet van toepassing"),"! Status klopt niet","✓ Compleet")))))</f>
      </c>
    </row>
    <row r="26" spans="1:11" x14ac:dyDescent="0.25">
      <c r="A26" s="12" t="s">
        <v>107</v>
      </c>
      <c r="B26" s="13" t="s">
        <v>108</v>
      </c>
      <c r="C26" s="14" t="s">
        <v>42</v>
      </c>
      <c r="D26" s="14" t="s">
        <v>109</v>
      </c>
      <c r="E26" s="15"/>
      <c r="F26" s="15"/>
      <c r="G26" s="15"/>
      <c r="H26" s="15"/>
      <c r="I26" s="15"/>
      <c r="J26" s="15"/>
      <c r="K26" s="13">
        <f>IF(A26="","",IF(E26="","Invullen",IF(F26="","! Reden ontbreekt",IF(AND(E26="Ja",OR(H26="",H26="– Niet van toepassing")),"! Status ontbreekt",IF(AND(E26="Nee",H26&lt;&gt;"",H26&lt;&gt;"– Niet van toepassing"),"! Status klopt niet","✓ Compleet")))))</f>
      </c>
    </row>
    <row r="27" spans="1:11" x14ac:dyDescent="0.25">
      <c r="A27" s="12" t="s">
        <v>110</v>
      </c>
      <c r="B27" s="13" t="s">
        <v>111</v>
      </c>
      <c r="C27" s="14" t="s">
        <v>42</v>
      </c>
      <c r="D27" s="14" t="s">
        <v>112</v>
      </c>
      <c r="E27" s="15"/>
      <c r="F27" s="15"/>
      <c r="G27" s="15"/>
      <c r="H27" s="15"/>
      <c r="I27" s="15"/>
      <c r="J27" s="15"/>
      <c r="K27" s="13">
        <f>IF(A27="","",IF(E27="","Invullen",IF(F27="","! Reden ontbreekt",IF(AND(E27="Ja",OR(H27="",H27="– Niet van toepassing")),"! Status ontbreekt",IF(AND(E27="Nee",H27&lt;&gt;"",H27&lt;&gt;"– Niet van toepassing"),"! Status klopt niet","✓ Compleet")))))</f>
      </c>
    </row>
    <row r="28" spans="1:11" x14ac:dyDescent="0.25">
      <c r="A28" s="12" t="s">
        <v>113</v>
      </c>
      <c r="B28" s="13" t="s">
        <v>114</v>
      </c>
      <c r="C28" s="14" t="s">
        <v>42</v>
      </c>
      <c r="D28" s="14" t="s">
        <v>115</v>
      </c>
      <c r="E28" s="15"/>
      <c r="F28" s="15"/>
      <c r="G28" s="15"/>
      <c r="H28" s="15"/>
      <c r="I28" s="15"/>
      <c r="J28" s="15"/>
      <c r="K28" s="13">
        <f>IF(A28="","",IF(E28="","Invullen",IF(F28="","! Reden ontbreekt",IF(AND(E28="Ja",OR(H28="",H28="– Niet van toepassing")),"! Status ontbreekt",IF(AND(E28="Nee",H28&lt;&gt;"",H28&lt;&gt;"– Niet van toepassing"),"! Status klopt niet","✓ Compleet")))))</f>
      </c>
    </row>
    <row r="29" spans="1:11" x14ac:dyDescent="0.25">
      <c r="A29" s="12" t="s">
        <v>116</v>
      </c>
      <c r="B29" s="13" t="s">
        <v>117</v>
      </c>
      <c r="C29" s="14" t="s">
        <v>42</v>
      </c>
      <c r="D29" s="14" t="s">
        <v>118</v>
      </c>
      <c r="E29" s="15"/>
      <c r="F29" s="15"/>
      <c r="G29" s="15"/>
      <c r="H29" s="15"/>
      <c r="I29" s="15"/>
      <c r="J29" s="15"/>
      <c r="K29" s="13">
        <f>IF(A29="","",IF(E29="","Invullen",IF(F29="","! Reden ontbreekt",IF(AND(E29="Ja",OR(H29="",H29="– Niet van toepassing")),"! Status ontbreekt",IF(AND(E29="Nee",H29&lt;&gt;"",H29&lt;&gt;"– Niet van toepassing"),"! Status klopt niet","✓ Compleet")))))</f>
      </c>
    </row>
    <row r="30" spans="1:11" x14ac:dyDescent="0.25">
      <c r="A30" s="12" t="s">
        <v>119</v>
      </c>
      <c r="B30" s="13" t="s">
        <v>120</v>
      </c>
      <c r="C30" s="14" t="s">
        <v>42</v>
      </c>
      <c r="D30" s="14" t="s">
        <v>121</v>
      </c>
      <c r="E30" s="15"/>
      <c r="F30" s="15"/>
      <c r="G30" s="15"/>
      <c r="H30" s="15"/>
      <c r="I30" s="15"/>
      <c r="J30" s="15"/>
      <c r="K30" s="13">
        <f>IF(A30="","",IF(E30="","Invullen",IF(F30="","! Reden ontbreekt",IF(AND(E30="Ja",OR(H30="",H30="– Niet van toepassing")),"! Status ontbreekt",IF(AND(E30="Nee",H30&lt;&gt;"",H30&lt;&gt;"– Niet van toepassing"),"! Status klopt niet","✓ Compleet")))))</f>
      </c>
    </row>
    <row r="31" spans="1:11" x14ac:dyDescent="0.25">
      <c r="A31" s="12" t="s">
        <v>122</v>
      </c>
      <c r="B31" s="13" t="s">
        <v>123</v>
      </c>
      <c r="C31" s="14" t="s">
        <v>42</v>
      </c>
      <c r="D31" s="14" t="s">
        <v>124</v>
      </c>
      <c r="E31" s="15"/>
      <c r="F31" s="15"/>
      <c r="G31" s="15"/>
      <c r="H31" s="15"/>
      <c r="I31" s="15"/>
      <c r="J31" s="15"/>
      <c r="K31" s="13">
        <f>IF(A31="","",IF(E31="","Invullen",IF(F31="","! Reden ontbreekt",IF(AND(E31="Ja",OR(H31="",H31="– Niet van toepassing")),"! Status ontbreekt",IF(AND(E31="Nee",H31&lt;&gt;"",H31&lt;&gt;"– Niet van toepassing"),"! Status klopt niet","✓ Compleet")))))</f>
      </c>
    </row>
    <row r="32" spans="1:11" x14ac:dyDescent="0.25">
      <c r="A32" s="12" t="s">
        <v>125</v>
      </c>
      <c r="B32" s="13" t="s">
        <v>126</v>
      </c>
      <c r="C32" s="14" t="s">
        <v>42</v>
      </c>
      <c r="D32" s="14" t="s">
        <v>127</v>
      </c>
      <c r="E32" s="15"/>
      <c r="F32" s="15"/>
      <c r="G32" s="15"/>
      <c r="H32" s="15"/>
      <c r="I32" s="15"/>
      <c r="J32" s="15"/>
      <c r="K32" s="13">
        <f>IF(A32="","",IF(E32="","Invullen",IF(F32="","! Reden ontbreekt",IF(AND(E32="Ja",OR(H32="",H32="– Niet van toepassing")),"! Status ontbreekt",IF(AND(E32="Nee",H32&lt;&gt;"",H32&lt;&gt;"– Niet van toepassing"),"! Status klopt niet","✓ Compleet")))))</f>
      </c>
    </row>
    <row r="33" spans="1:11" x14ac:dyDescent="0.25">
      <c r="A33" s="12" t="s">
        <v>128</v>
      </c>
      <c r="B33" s="13" t="s">
        <v>129</v>
      </c>
      <c r="C33" s="14" t="s">
        <v>42</v>
      </c>
      <c r="D33" s="14" t="s">
        <v>130</v>
      </c>
      <c r="E33" s="15"/>
      <c r="F33" s="15"/>
      <c r="G33" s="15"/>
      <c r="H33" s="15"/>
      <c r="I33" s="15"/>
      <c r="J33" s="15"/>
      <c r="K33" s="13">
        <f>IF(A33="","",IF(E33="","Invullen",IF(F33="","! Reden ontbreekt",IF(AND(E33="Ja",OR(H33="",H33="– Niet van toepassing")),"! Status ontbreekt",IF(AND(E33="Nee",H33&lt;&gt;"",H33&lt;&gt;"– Niet van toepassing"),"! Status klopt niet","✓ Compleet")))))</f>
      </c>
    </row>
    <row r="34" spans="1:11" x14ac:dyDescent="0.25">
      <c r="A34" s="12" t="s">
        <v>131</v>
      </c>
      <c r="B34" s="13" t="s">
        <v>132</v>
      </c>
      <c r="C34" s="14" t="s">
        <v>42</v>
      </c>
      <c r="D34" s="14" t="s">
        <v>133</v>
      </c>
      <c r="E34" s="15"/>
      <c r="F34" s="15"/>
      <c r="G34" s="15"/>
      <c r="H34" s="15"/>
      <c r="I34" s="15"/>
      <c r="J34" s="15"/>
      <c r="K34" s="13">
        <f>IF(A34="","",IF(E34="","Invullen",IF(F34="","! Reden ontbreekt",IF(AND(E34="Ja",OR(H34="",H34="– Niet van toepassing")),"! Status ontbreekt",IF(AND(E34="Nee",H34&lt;&gt;"",H34&lt;&gt;"– Niet van toepassing"),"! Status klopt niet","✓ Compleet")))))</f>
      </c>
    </row>
    <row r="35" spans="1:11" x14ac:dyDescent="0.25">
      <c r="A35" s="12" t="s">
        <v>134</v>
      </c>
      <c r="B35" s="13" t="s">
        <v>135</v>
      </c>
      <c r="C35" s="14" t="s">
        <v>42</v>
      </c>
      <c r="D35" s="14" t="s">
        <v>136</v>
      </c>
      <c r="E35" s="15"/>
      <c r="F35" s="15"/>
      <c r="G35" s="15"/>
      <c r="H35" s="15"/>
      <c r="I35" s="15"/>
      <c r="J35" s="15"/>
      <c r="K35" s="13">
        <f>IF(A35="","",IF(E35="","Invullen",IF(F35="","! Reden ontbreekt",IF(AND(E35="Ja",OR(H35="",H35="– Niet van toepassing")),"! Status ontbreekt",IF(AND(E35="Nee",H35&lt;&gt;"",H35&lt;&gt;"– Niet van toepassing"),"! Status klopt niet","✓ Compleet")))))</f>
      </c>
    </row>
    <row r="36" spans="1:11" x14ac:dyDescent="0.25">
      <c r="A36" s="12" t="s">
        <v>137</v>
      </c>
      <c r="B36" s="13" t="s">
        <v>138</v>
      </c>
      <c r="C36" s="14" t="s">
        <v>42</v>
      </c>
      <c r="D36" s="14" t="s">
        <v>139</v>
      </c>
      <c r="E36" s="15"/>
      <c r="F36" s="15"/>
      <c r="G36" s="15"/>
      <c r="H36" s="15"/>
      <c r="I36" s="15"/>
      <c r="J36" s="15"/>
      <c r="K36" s="13">
        <f>IF(A36="","",IF(E36="","Invullen",IF(F36="","! Reden ontbreekt",IF(AND(E36="Ja",OR(H36="",H36="– Niet van toepassing")),"! Status ontbreekt",IF(AND(E36="Nee",H36&lt;&gt;"",H36&lt;&gt;"– Niet van toepassing"),"! Status klopt niet","✓ Compleet")))))</f>
      </c>
    </row>
    <row r="37" spans="1:11" x14ac:dyDescent="0.25">
      <c r="A37" s="12" t="s">
        <v>140</v>
      </c>
      <c r="B37" s="13" t="s">
        <v>141</v>
      </c>
      <c r="C37" s="14" t="s">
        <v>42</v>
      </c>
      <c r="D37" s="14" t="s">
        <v>142</v>
      </c>
      <c r="E37" s="15"/>
      <c r="F37" s="15"/>
      <c r="G37" s="15"/>
      <c r="H37" s="15"/>
      <c r="I37" s="15"/>
      <c r="J37" s="15"/>
      <c r="K37" s="13">
        <f>IF(A37="","",IF(E37="","Invullen",IF(F37="","! Reden ontbreekt",IF(AND(E37="Ja",OR(H37="",H37="– Niet van toepassing")),"! Status ontbreekt",IF(AND(E37="Nee",H37&lt;&gt;"",H37&lt;&gt;"– Niet van toepassing"),"! Status klopt niet","✓ Compleet")))))</f>
      </c>
    </row>
    <row r="38" spans="1:11" x14ac:dyDescent="0.25">
      <c r="A38" s="12" t="s">
        <v>143</v>
      </c>
      <c r="B38" s="13" t="s">
        <v>144</v>
      </c>
      <c r="C38" s="14" t="s">
        <v>42</v>
      </c>
      <c r="D38" s="14" t="s">
        <v>145</v>
      </c>
      <c r="E38" s="15"/>
      <c r="F38" s="15"/>
      <c r="G38" s="15"/>
      <c r="H38" s="15"/>
      <c r="I38" s="15"/>
      <c r="J38" s="15"/>
      <c r="K38" s="13">
        <f>IF(A38="","",IF(E38="","Invullen",IF(F38="","! Reden ontbreekt",IF(AND(E38="Ja",OR(H38="",H38="– Niet van toepassing")),"! Status ontbreekt",IF(AND(E38="Nee",H38&lt;&gt;"",H38&lt;&gt;"– Niet van toepassing"),"! Status klopt niet","✓ Compleet")))))</f>
      </c>
    </row>
    <row r="39" spans="1:11" x14ac:dyDescent="0.25">
      <c r="A39" s="12" t="s">
        <v>146</v>
      </c>
      <c r="B39" s="13" t="s">
        <v>147</v>
      </c>
      <c r="C39" s="14" t="s">
        <v>42</v>
      </c>
      <c r="D39" s="14" t="s">
        <v>148</v>
      </c>
      <c r="E39" s="15"/>
      <c r="F39" s="15"/>
      <c r="G39" s="15"/>
      <c r="H39" s="15"/>
      <c r="I39" s="15"/>
      <c r="J39" s="15"/>
      <c r="K39" s="13">
        <f>IF(A39="","",IF(E39="","Invullen",IF(F39="","! Reden ontbreekt",IF(AND(E39="Ja",OR(H39="",H39="– Niet van toepassing")),"! Status ontbreekt",IF(AND(E39="Nee",H39&lt;&gt;"",H39&lt;&gt;"– Niet van toepassing"),"! Status klopt niet","✓ Compleet")))))</f>
      </c>
    </row>
    <row r="40" spans="1:11" x14ac:dyDescent="0.25">
      <c r="A40" s="12" t="s">
        <v>149</v>
      </c>
      <c r="B40" s="13" t="s">
        <v>150</v>
      </c>
      <c r="C40" s="14" t="s">
        <v>42</v>
      </c>
      <c r="D40" s="14" t="s">
        <v>151</v>
      </c>
      <c r="E40" s="15"/>
      <c r="F40" s="15"/>
      <c r="G40" s="15"/>
      <c r="H40" s="15"/>
      <c r="I40" s="15"/>
      <c r="J40" s="15"/>
      <c r="K40" s="13">
        <f>IF(A40="","",IF(E40="","Invullen",IF(F40="","! Reden ontbreekt",IF(AND(E40="Ja",OR(H40="",H40="– Niet van toepassing")),"! Status ontbreekt",IF(AND(E40="Nee",H40&lt;&gt;"",H40&lt;&gt;"– Niet van toepassing"),"! Status klopt niet","✓ Compleet")))))</f>
      </c>
    </row>
    <row r="41" spans="1:11" x14ac:dyDescent="0.25">
      <c r="A41" s="12" t="s">
        <v>152</v>
      </c>
      <c r="B41" s="13" t="s">
        <v>153</v>
      </c>
      <c r="C41" s="14" t="s">
        <v>154</v>
      </c>
      <c r="D41" s="14" t="s">
        <v>155</v>
      </c>
      <c r="E41" s="15"/>
      <c r="F41" s="15"/>
      <c r="G41" s="15"/>
      <c r="H41" s="15"/>
      <c r="I41" s="15"/>
      <c r="J41" s="15"/>
      <c r="K41" s="13">
        <f>IF(A41="","",IF(E41="","Invullen",IF(F41="","! Reden ontbreekt",IF(AND(E41="Ja",OR(H41="",H41="– Niet van toepassing")),"! Status ontbreekt",IF(AND(E41="Nee",H41&lt;&gt;"",H41&lt;&gt;"– Niet van toepassing"),"! Status klopt niet","✓ Compleet")))))</f>
      </c>
    </row>
    <row r="42" spans="1:11" x14ac:dyDescent="0.25">
      <c r="A42" s="12" t="s">
        <v>156</v>
      </c>
      <c r="B42" s="13" t="s">
        <v>157</v>
      </c>
      <c r="C42" s="14" t="s">
        <v>154</v>
      </c>
      <c r="D42" s="14" t="s">
        <v>158</v>
      </c>
      <c r="E42" s="15"/>
      <c r="F42" s="15"/>
      <c r="G42" s="15"/>
      <c r="H42" s="15"/>
      <c r="I42" s="15"/>
      <c r="J42" s="15"/>
      <c r="K42" s="13">
        <f>IF(A42="","",IF(E42="","Invullen",IF(F42="","! Reden ontbreekt",IF(AND(E42="Ja",OR(H42="",H42="– Niet van toepassing")),"! Status ontbreekt",IF(AND(E42="Nee",H42&lt;&gt;"",H42&lt;&gt;"– Niet van toepassing"),"! Status klopt niet","✓ Compleet")))))</f>
      </c>
    </row>
    <row r="43" spans="1:11" x14ac:dyDescent="0.25">
      <c r="A43" s="12" t="s">
        <v>159</v>
      </c>
      <c r="B43" s="13" t="s">
        <v>160</v>
      </c>
      <c r="C43" s="14" t="s">
        <v>154</v>
      </c>
      <c r="D43" s="14" t="s">
        <v>161</v>
      </c>
      <c r="E43" s="15"/>
      <c r="F43" s="15"/>
      <c r="G43" s="15"/>
      <c r="H43" s="15"/>
      <c r="I43" s="15"/>
      <c r="J43" s="15"/>
      <c r="K43" s="13">
        <f>IF(A43="","",IF(E43="","Invullen",IF(F43="","! Reden ontbreekt",IF(AND(E43="Ja",OR(H43="",H43="– Niet van toepassing")),"! Status ontbreekt",IF(AND(E43="Nee",H43&lt;&gt;"",H43&lt;&gt;"– Niet van toepassing"),"! Status klopt niet","✓ Compleet")))))</f>
      </c>
    </row>
    <row r="44" spans="1:11" x14ac:dyDescent="0.25">
      <c r="A44" s="12" t="s">
        <v>162</v>
      </c>
      <c r="B44" s="13" t="s">
        <v>163</v>
      </c>
      <c r="C44" s="14" t="s">
        <v>154</v>
      </c>
      <c r="D44" s="14" t="s">
        <v>164</v>
      </c>
      <c r="E44" s="15"/>
      <c r="F44" s="15"/>
      <c r="G44" s="15"/>
      <c r="H44" s="15"/>
      <c r="I44" s="15"/>
      <c r="J44" s="15"/>
      <c r="K44" s="13">
        <f>IF(A44="","",IF(E44="","Invullen",IF(F44="","! Reden ontbreekt",IF(AND(E44="Ja",OR(H44="",H44="– Niet van toepassing")),"! Status ontbreekt",IF(AND(E44="Nee",H44&lt;&gt;"",H44&lt;&gt;"– Niet van toepassing"),"! Status klopt niet","✓ Compleet")))))</f>
      </c>
    </row>
    <row r="45" spans="1:11" x14ac:dyDescent="0.25">
      <c r="A45" s="12" t="s">
        <v>165</v>
      </c>
      <c r="B45" s="13" t="s">
        <v>166</v>
      </c>
      <c r="C45" s="14" t="s">
        <v>154</v>
      </c>
      <c r="D45" s="14" t="s">
        <v>167</v>
      </c>
      <c r="E45" s="15"/>
      <c r="F45" s="15"/>
      <c r="G45" s="15"/>
      <c r="H45" s="15"/>
      <c r="I45" s="15"/>
      <c r="J45" s="15"/>
      <c r="K45" s="13">
        <f>IF(A45="","",IF(E45="","Invullen",IF(F45="","! Reden ontbreekt",IF(AND(E45="Ja",OR(H45="",H45="– Niet van toepassing")),"! Status ontbreekt",IF(AND(E45="Nee",H45&lt;&gt;"",H45&lt;&gt;"– Niet van toepassing"),"! Status klopt niet","✓ Compleet")))))</f>
      </c>
    </row>
    <row r="46" spans="1:11" x14ac:dyDescent="0.25">
      <c r="A46" s="12" t="s">
        <v>168</v>
      </c>
      <c r="B46" s="13" t="s">
        <v>169</v>
      </c>
      <c r="C46" s="14" t="s">
        <v>154</v>
      </c>
      <c r="D46" s="14" t="s">
        <v>170</v>
      </c>
      <c r="E46" s="15"/>
      <c r="F46" s="15"/>
      <c r="G46" s="15"/>
      <c r="H46" s="15"/>
      <c r="I46" s="15"/>
      <c r="J46" s="15"/>
      <c r="K46" s="13">
        <f>IF(A46="","",IF(E46="","Invullen",IF(F46="","! Reden ontbreekt",IF(AND(E46="Ja",OR(H46="",H46="– Niet van toepassing")),"! Status ontbreekt",IF(AND(E46="Nee",H46&lt;&gt;"",H46&lt;&gt;"– Niet van toepassing"),"! Status klopt niet","✓ Compleet")))))</f>
      </c>
    </row>
    <row r="47" spans="1:11" x14ac:dyDescent="0.25">
      <c r="A47" s="12" t="s">
        <v>171</v>
      </c>
      <c r="B47" s="13" t="s">
        <v>172</v>
      </c>
      <c r="C47" s="14" t="s">
        <v>154</v>
      </c>
      <c r="D47" s="14" t="s">
        <v>173</v>
      </c>
      <c r="E47" s="15"/>
      <c r="F47" s="15"/>
      <c r="G47" s="15"/>
      <c r="H47" s="15"/>
      <c r="I47" s="15"/>
      <c r="J47" s="15"/>
      <c r="K47" s="13">
        <f>IF(A47="","",IF(E47="","Invullen",IF(F47="","! Reden ontbreekt",IF(AND(E47="Ja",OR(H47="",H47="– Niet van toepassing")),"! Status ontbreekt",IF(AND(E47="Nee",H47&lt;&gt;"",H47&lt;&gt;"– Niet van toepassing"),"! Status klopt niet","✓ Compleet")))))</f>
      </c>
    </row>
    <row r="48" spans="1:11" x14ac:dyDescent="0.25">
      <c r="A48" s="12" t="s">
        <v>174</v>
      </c>
      <c r="B48" s="13" t="s">
        <v>175</v>
      </c>
      <c r="C48" s="14" t="s">
        <v>154</v>
      </c>
      <c r="D48" s="14" t="s">
        <v>176</v>
      </c>
      <c r="E48" s="15"/>
      <c r="F48" s="15"/>
      <c r="G48" s="15"/>
      <c r="H48" s="15"/>
      <c r="I48" s="15"/>
      <c r="J48" s="15"/>
      <c r="K48" s="13">
        <f>IF(A48="","",IF(E48="","Invullen",IF(F48="","! Reden ontbreekt",IF(AND(E48="Ja",OR(H48="",H48="– Niet van toepassing")),"! Status ontbreekt",IF(AND(E48="Nee",H48&lt;&gt;"",H48&lt;&gt;"– Niet van toepassing"),"! Status klopt niet","✓ Compleet")))))</f>
      </c>
    </row>
    <row r="49" spans="1:11" x14ac:dyDescent="0.25">
      <c r="A49" s="12" t="s">
        <v>177</v>
      </c>
      <c r="B49" s="13" t="s">
        <v>178</v>
      </c>
      <c r="C49" s="14" t="s">
        <v>179</v>
      </c>
      <c r="D49" s="14" t="s">
        <v>180</v>
      </c>
      <c r="E49" s="15"/>
      <c r="F49" s="15"/>
      <c r="G49" s="15"/>
      <c r="H49" s="15"/>
      <c r="I49" s="15"/>
      <c r="J49" s="15"/>
      <c r="K49" s="13">
        <f>IF(A49="","",IF(E49="","Invullen",IF(F49="","! Reden ontbreekt",IF(AND(E49="Ja",OR(H49="",H49="– Niet van toepassing")),"! Status ontbreekt",IF(AND(E49="Nee",H49&lt;&gt;"",H49&lt;&gt;"– Niet van toepassing"),"! Status klopt niet","✓ Compleet")))))</f>
      </c>
    </row>
    <row r="50" spans="1:11" x14ac:dyDescent="0.25">
      <c r="A50" s="12" t="s">
        <v>181</v>
      </c>
      <c r="B50" s="13" t="s">
        <v>182</v>
      </c>
      <c r="C50" s="14" t="s">
        <v>179</v>
      </c>
      <c r="D50" s="14" t="s">
        <v>183</v>
      </c>
      <c r="E50" s="15"/>
      <c r="F50" s="15"/>
      <c r="G50" s="15"/>
      <c r="H50" s="15"/>
      <c r="I50" s="15"/>
      <c r="J50" s="15"/>
      <c r="K50" s="13">
        <f>IF(A50="","",IF(E50="","Invullen",IF(F50="","! Reden ontbreekt",IF(AND(E50="Ja",OR(H50="",H50="– Niet van toepassing")),"! Status ontbreekt",IF(AND(E50="Nee",H50&lt;&gt;"",H50&lt;&gt;"– Niet van toepassing"),"! Status klopt niet","✓ Compleet")))))</f>
      </c>
    </row>
    <row r="51" spans="1:11" x14ac:dyDescent="0.25">
      <c r="A51" s="12" t="s">
        <v>184</v>
      </c>
      <c r="B51" s="13" t="s">
        <v>185</v>
      </c>
      <c r="C51" s="14" t="s">
        <v>179</v>
      </c>
      <c r="D51" s="14" t="s">
        <v>186</v>
      </c>
      <c r="E51" s="15"/>
      <c r="F51" s="15"/>
      <c r="G51" s="15"/>
      <c r="H51" s="15"/>
      <c r="I51" s="15"/>
      <c r="J51" s="15"/>
      <c r="K51" s="13">
        <f>IF(A51="","",IF(E51="","Invullen",IF(F51="","! Reden ontbreekt",IF(AND(E51="Ja",OR(H51="",H51="– Niet van toepassing")),"! Status ontbreekt",IF(AND(E51="Nee",H51&lt;&gt;"",H51&lt;&gt;"– Niet van toepassing"),"! Status klopt niet","✓ Compleet")))))</f>
      </c>
    </row>
    <row r="52" spans="1:11" x14ac:dyDescent="0.25">
      <c r="A52" s="12" t="s">
        <v>187</v>
      </c>
      <c r="B52" s="13" t="s">
        <v>188</v>
      </c>
      <c r="C52" s="14" t="s">
        <v>179</v>
      </c>
      <c r="D52" s="14" t="s">
        <v>189</v>
      </c>
      <c r="E52" s="15"/>
      <c r="F52" s="15"/>
      <c r="G52" s="15"/>
      <c r="H52" s="15"/>
      <c r="I52" s="15"/>
      <c r="J52" s="15"/>
      <c r="K52" s="13">
        <f>IF(A52="","",IF(E52="","Invullen",IF(F52="","! Reden ontbreekt",IF(AND(E52="Ja",OR(H52="",H52="– Niet van toepassing")),"! Status ontbreekt",IF(AND(E52="Nee",H52&lt;&gt;"",H52&lt;&gt;"– Niet van toepassing"),"! Status klopt niet","✓ Compleet")))))</f>
      </c>
    </row>
    <row r="53" spans="1:11" x14ac:dyDescent="0.25">
      <c r="A53" s="12" t="s">
        <v>190</v>
      </c>
      <c r="B53" s="13" t="s">
        <v>191</v>
      </c>
      <c r="C53" s="14" t="s">
        <v>179</v>
      </c>
      <c r="D53" s="14" t="s">
        <v>192</v>
      </c>
      <c r="E53" s="15"/>
      <c r="F53" s="15"/>
      <c r="G53" s="15"/>
      <c r="H53" s="15"/>
      <c r="I53" s="15"/>
      <c r="J53" s="15"/>
      <c r="K53" s="13">
        <f>IF(A53="","",IF(E53="","Invullen",IF(F53="","! Reden ontbreekt",IF(AND(E53="Ja",OR(H53="",H53="– Niet van toepassing")),"! Status ontbreekt",IF(AND(E53="Nee",H53&lt;&gt;"",H53&lt;&gt;"– Niet van toepassing"),"! Status klopt niet","✓ Compleet")))))</f>
      </c>
    </row>
    <row r="54" spans="1:11" x14ac:dyDescent="0.25">
      <c r="A54" s="12" t="s">
        <v>193</v>
      </c>
      <c r="B54" s="13" t="s">
        <v>194</v>
      </c>
      <c r="C54" s="14" t="s">
        <v>179</v>
      </c>
      <c r="D54" s="14" t="s">
        <v>195</v>
      </c>
      <c r="E54" s="15"/>
      <c r="F54" s="15"/>
      <c r="G54" s="15"/>
      <c r="H54" s="15"/>
      <c r="I54" s="15"/>
      <c r="J54" s="15"/>
      <c r="K54" s="13">
        <f>IF(A54="","",IF(E54="","Invullen",IF(F54="","! Reden ontbreekt",IF(AND(E54="Ja",OR(H54="",H54="– Niet van toepassing")),"! Status ontbreekt",IF(AND(E54="Nee",H54&lt;&gt;"",H54&lt;&gt;"– Niet van toepassing"),"! Status klopt niet","✓ Compleet")))))</f>
      </c>
    </row>
    <row r="55" spans="1:11" x14ac:dyDescent="0.25">
      <c r="A55" s="12" t="s">
        <v>196</v>
      </c>
      <c r="B55" s="13" t="s">
        <v>197</v>
      </c>
      <c r="C55" s="14" t="s">
        <v>179</v>
      </c>
      <c r="D55" s="14" t="s">
        <v>198</v>
      </c>
      <c r="E55" s="15"/>
      <c r="F55" s="15"/>
      <c r="G55" s="15"/>
      <c r="H55" s="15"/>
      <c r="I55" s="15"/>
      <c r="J55" s="15"/>
      <c r="K55" s="13">
        <f>IF(A55="","",IF(E55="","Invullen",IF(F55="","! Reden ontbreekt",IF(AND(E55="Ja",OR(H55="",H55="– Niet van toepassing")),"! Status ontbreekt",IF(AND(E55="Nee",H55&lt;&gt;"",H55&lt;&gt;"– Niet van toepassing"),"! Status klopt niet","✓ Compleet")))))</f>
      </c>
    </row>
    <row r="56" spans="1:11" x14ac:dyDescent="0.25">
      <c r="A56" s="12" t="s">
        <v>199</v>
      </c>
      <c r="B56" s="13" t="s">
        <v>200</v>
      </c>
      <c r="C56" s="14" t="s">
        <v>179</v>
      </c>
      <c r="D56" s="14" t="s">
        <v>201</v>
      </c>
      <c r="E56" s="15"/>
      <c r="F56" s="15"/>
      <c r="G56" s="15"/>
      <c r="H56" s="15"/>
      <c r="I56" s="15"/>
      <c r="J56" s="15"/>
      <c r="K56" s="13">
        <f>IF(A56="","",IF(E56="","Invullen",IF(F56="","! Reden ontbreekt",IF(AND(E56="Ja",OR(H56="",H56="– Niet van toepassing")),"! Status ontbreekt",IF(AND(E56="Nee",H56&lt;&gt;"",H56&lt;&gt;"– Niet van toepassing"),"! Status klopt niet","✓ Compleet")))))</f>
      </c>
    </row>
    <row r="57" spans="1:11" x14ac:dyDescent="0.25">
      <c r="A57" s="12" t="s">
        <v>202</v>
      </c>
      <c r="B57" s="13" t="s">
        <v>203</v>
      </c>
      <c r="C57" s="14" t="s">
        <v>179</v>
      </c>
      <c r="D57" s="14" t="s">
        <v>204</v>
      </c>
      <c r="E57" s="15"/>
      <c r="F57" s="15"/>
      <c r="G57" s="15"/>
      <c r="H57" s="15"/>
      <c r="I57" s="15"/>
      <c r="J57" s="15"/>
      <c r="K57" s="13">
        <f>IF(A57="","",IF(E57="","Invullen",IF(F57="","! Reden ontbreekt",IF(AND(E57="Ja",OR(H57="",H57="– Niet van toepassing")),"! Status ontbreekt",IF(AND(E57="Nee",H57&lt;&gt;"",H57&lt;&gt;"– Niet van toepassing"),"! Status klopt niet","✓ Compleet")))))</f>
      </c>
    </row>
    <row r="58" spans="1:11" x14ac:dyDescent="0.25">
      <c r="A58" s="12" t="s">
        <v>205</v>
      </c>
      <c r="B58" s="13" t="s">
        <v>206</v>
      </c>
      <c r="C58" s="14" t="s">
        <v>179</v>
      </c>
      <c r="D58" s="14" t="s">
        <v>207</v>
      </c>
      <c r="E58" s="15"/>
      <c r="F58" s="15"/>
      <c r="G58" s="15"/>
      <c r="H58" s="15"/>
      <c r="I58" s="15"/>
      <c r="J58" s="15"/>
      <c r="K58" s="13">
        <f>IF(A58="","",IF(E58="","Invullen",IF(F58="","! Reden ontbreekt",IF(AND(E58="Ja",OR(H58="",H58="– Niet van toepassing")),"! Status ontbreekt",IF(AND(E58="Nee",H58&lt;&gt;"",H58&lt;&gt;"– Niet van toepassing"),"! Status klopt niet","✓ Compleet")))))</f>
      </c>
    </row>
    <row r="59" spans="1:11" x14ac:dyDescent="0.25">
      <c r="A59" s="12" t="s">
        <v>208</v>
      </c>
      <c r="B59" s="13" t="s">
        <v>209</v>
      </c>
      <c r="C59" s="14" t="s">
        <v>179</v>
      </c>
      <c r="D59" s="14" t="s">
        <v>210</v>
      </c>
      <c r="E59" s="15"/>
      <c r="F59" s="15"/>
      <c r="G59" s="15"/>
      <c r="H59" s="15"/>
      <c r="I59" s="15"/>
      <c r="J59" s="15"/>
      <c r="K59" s="13">
        <f>IF(A59="","",IF(E59="","Invullen",IF(F59="","! Reden ontbreekt",IF(AND(E59="Ja",OR(H59="",H59="– Niet van toepassing")),"! Status ontbreekt",IF(AND(E59="Nee",H59&lt;&gt;"",H59&lt;&gt;"– Niet van toepassing"),"! Status klopt niet","✓ Compleet")))))</f>
      </c>
    </row>
    <row r="60" spans="1:11" x14ac:dyDescent="0.25">
      <c r="A60" s="12" t="s">
        <v>211</v>
      </c>
      <c r="B60" s="13" t="s">
        <v>212</v>
      </c>
      <c r="C60" s="14" t="s">
        <v>179</v>
      </c>
      <c r="D60" s="14" t="s">
        <v>213</v>
      </c>
      <c r="E60" s="15"/>
      <c r="F60" s="15"/>
      <c r="G60" s="15"/>
      <c r="H60" s="15"/>
      <c r="I60" s="15"/>
      <c r="J60" s="15"/>
      <c r="K60" s="13">
        <f>IF(A60="","",IF(E60="","Invullen",IF(F60="","! Reden ontbreekt",IF(AND(E60="Ja",OR(H60="",H60="– Niet van toepassing")),"! Status ontbreekt",IF(AND(E60="Nee",H60&lt;&gt;"",H60&lt;&gt;"– Niet van toepassing"),"! Status klopt niet","✓ Compleet")))))</f>
      </c>
    </row>
    <row r="61" spans="1:11" x14ac:dyDescent="0.25">
      <c r="A61" s="12" t="s">
        <v>214</v>
      </c>
      <c r="B61" s="13" t="s">
        <v>215</v>
      </c>
      <c r="C61" s="14" t="s">
        <v>179</v>
      </c>
      <c r="D61" s="14" t="s">
        <v>216</v>
      </c>
      <c r="E61" s="15"/>
      <c r="F61" s="15"/>
      <c r="G61" s="15"/>
      <c r="H61" s="15"/>
      <c r="I61" s="15"/>
      <c r="J61" s="15"/>
      <c r="K61" s="13">
        <f>IF(A61="","",IF(E61="","Invullen",IF(F61="","! Reden ontbreekt",IF(AND(E61="Ja",OR(H61="",H61="– Niet van toepassing")),"! Status ontbreekt",IF(AND(E61="Nee",H61&lt;&gt;"",H61&lt;&gt;"– Niet van toepassing"),"! Status klopt niet","✓ Compleet")))))</f>
      </c>
    </row>
    <row r="62" spans="1:11" x14ac:dyDescent="0.25">
      <c r="A62" s="12" t="s">
        <v>217</v>
      </c>
      <c r="B62" s="13" t="s">
        <v>218</v>
      </c>
      <c r="C62" s="14" t="s">
        <v>179</v>
      </c>
      <c r="D62" s="14" t="s">
        <v>219</v>
      </c>
      <c r="E62" s="15"/>
      <c r="F62" s="15"/>
      <c r="G62" s="15"/>
      <c r="H62" s="15"/>
      <c r="I62" s="15"/>
      <c r="J62" s="15"/>
      <c r="K62" s="13">
        <f>IF(A62="","",IF(E62="","Invullen",IF(F62="","! Reden ontbreekt",IF(AND(E62="Ja",OR(H62="",H62="– Niet van toepassing")),"! Status ontbreekt",IF(AND(E62="Nee",H62&lt;&gt;"",H62&lt;&gt;"– Niet van toepassing"),"! Status klopt niet","✓ Compleet")))))</f>
      </c>
    </row>
    <row r="63" spans="1:11" x14ac:dyDescent="0.25">
      <c r="A63" s="12" t="s">
        <v>220</v>
      </c>
      <c r="B63" s="13" t="s">
        <v>221</v>
      </c>
      <c r="C63" s="14" t="s">
        <v>222</v>
      </c>
      <c r="D63" s="14" t="s">
        <v>223</v>
      </c>
      <c r="E63" s="15"/>
      <c r="F63" s="15"/>
      <c r="G63" s="15"/>
      <c r="H63" s="15"/>
      <c r="I63" s="15"/>
      <c r="J63" s="15"/>
      <c r="K63" s="13">
        <f>IF(A63="","",IF(E63="","Invullen",IF(F63="","! Reden ontbreekt",IF(AND(E63="Ja",OR(H63="",H63="– Niet van toepassing")),"! Status ontbreekt",IF(AND(E63="Nee",H63&lt;&gt;"",H63&lt;&gt;"– Niet van toepassing"),"! Status klopt niet","✓ Compleet")))))</f>
      </c>
    </row>
    <row r="64" spans="1:11" x14ac:dyDescent="0.25">
      <c r="A64" s="12" t="s">
        <v>224</v>
      </c>
      <c r="B64" s="13" t="s">
        <v>225</v>
      </c>
      <c r="C64" s="14" t="s">
        <v>222</v>
      </c>
      <c r="D64" s="14" t="s">
        <v>226</v>
      </c>
      <c r="E64" s="15"/>
      <c r="F64" s="15"/>
      <c r="G64" s="15"/>
      <c r="H64" s="15"/>
      <c r="I64" s="15"/>
      <c r="J64" s="15"/>
      <c r="K64" s="13">
        <f>IF(A64="","",IF(E64="","Invullen",IF(F64="","! Reden ontbreekt",IF(AND(E64="Ja",OR(H64="",H64="– Niet van toepassing")),"! Status ontbreekt",IF(AND(E64="Nee",H64&lt;&gt;"",H64&lt;&gt;"– Niet van toepassing"),"! Status klopt niet","✓ Compleet")))))</f>
      </c>
    </row>
    <row r="65" spans="1:11" x14ac:dyDescent="0.25">
      <c r="A65" s="12" t="s">
        <v>227</v>
      </c>
      <c r="B65" s="13" t="s">
        <v>228</v>
      </c>
      <c r="C65" s="14" t="s">
        <v>222</v>
      </c>
      <c r="D65" s="14" t="s">
        <v>229</v>
      </c>
      <c r="E65" s="15"/>
      <c r="F65" s="15"/>
      <c r="G65" s="15"/>
      <c r="H65" s="15"/>
      <c r="I65" s="15"/>
      <c r="J65" s="15"/>
      <c r="K65" s="13">
        <f>IF(A65="","",IF(E65="","Invullen",IF(F65="","! Reden ontbreekt",IF(AND(E65="Ja",OR(H65="",H65="– Niet van toepassing")),"! Status ontbreekt",IF(AND(E65="Nee",H65&lt;&gt;"",H65&lt;&gt;"– Niet van toepassing"),"! Status klopt niet","✓ Compleet")))))</f>
      </c>
    </row>
    <row r="66" spans="1:11" x14ac:dyDescent="0.25">
      <c r="A66" s="12" t="s">
        <v>230</v>
      </c>
      <c r="B66" s="13" t="s">
        <v>231</v>
      </c>
      <c r="C66" s="14" t="s">
        <v>222</v>
      </c>
      <c r="D66" s="14" t="s">
        <v>232</v>
      </c>
      <c r="E66" s="15"/>
      <c r="F66" s="15"/>
      <c r="G66" s="15"/>
      <c r="H66" s="15"/>
      <c r="I66" s="15"/>
      <c r="J66" s="15"/>
      <c r="K66" s="13">
        <f>IF(A66="","",IF(E66="","Invullen",IF(F66="","! Reden ontbreekt",IF(AND(E66="Ja",OR(H66="",H66="– Niet van toepassing")),"! Status ontbreekt",IF(AND(E66="Nee",H66&lt;&gt;"",H66&lt;&gt;"– Niet van toepassing"),"! Status klopt niet","✓ Compleet")))))</f>
      </c>
    </row>
    <row r="67" spans="1:11" x14ac:dyDescent="0.25">
      <c r="A67" s="12" t="s">
        <v>233</v>
      </c>
      <c r="B67" s="13" t="s">
        <v>234</v>
      </c>
      <c r="C67" s="14" t="s">
        <v>222</v>
      </c>
      <c r="D67" s="14" t="s">
        <v>235</v>
      </c>
      <c r="E67" s="15"/>
      <c r="F67" s="15"/>
      <c r="G67" s="15"/>
      <c r="H67" s="15"/>
      <c r="I67" s="15"/>
      <c r="J67" s="15"/>
      <c r="K67" s="13">
        <f>IF(A67="","",IF(E67="","Invullen",IF(F67="","! Reden ontbreekt",IF(AND(E67="Ja",OR(H67="",H67="– Niet van toepassing")),"! Status ontbreekt",IF(AND(E67="Nee",H67&lt;&gt;"",H67&lt;&gt;"– Niet van toepassing"),"! Status klopt niet","✓ Compleet")))))</f>
      </c>
    </row>
    <row r="68" spans="1:11" x14ac:dyDescent="0.25">
      <c r="A68" s="12" t="s">
        <v>236</v>
      </c>
      <c r="B68" s="13" t="s">
        <v>237</v>
      </c>
      <c r="C68" s="14" t="s">
        <v>222</v>
      </c>
      <c r="D68" s="14" t="s">
        <v>238</v>
      </c>
      <c r="E68" s="15"/>
      <c r="F68" s="15"/>
      <c r="G68" s="15"/>
      <c r="H68" s="15"/>
      <c r="I68" s="15"/>
      <c r="J68" s="15"/>
      <c r="K68" s="13">
        <f>IF(A68="","",IF(E68="","Invullen",IF(F68="","! Reden ontbreekt",IF(AND(E68="Ja",OR(H68="",H68="– Niet van toepassing")),"! Status ontbreekt",IF(AND(E68="Nee",H68&lt;&gt;"",H68&lt;&gt;"– Niet van toepassing"),"! Status klopt niet","✓ Compleet")))))</f>
      </c>
    </row>
    <row r="69" spans="1:11" x14ac:dyDescent="0.25">
      <c r="A69" s="12" t="s">
        <v>239</v>
      </c>
      <c r="B69" s="13" t="s">
        <v>240</v>
      </c>
      <c r="C69" s="14" t="s">
        <v>222</v>
      </c>
      <c r="D69" s="14" t="s">
        <v>241</v>
      </c>
      <c r="E69" s="15"/>
      <c r="F69" s="15"/>
      <c r="G69" s="15"/>
      <c r="H69" s="15"/>
      <c r="I69" s="15"/>
      <c r="J69" s="15"/>
      <c r="K69" s="13">
        <f>IF(A69="","",IF(E69="","Invullen",IF(F69="","! Reden ontbreekt",IF(AND(E69="Ja",OR(H69="",H69="– Niet van toepassing")),"! Status ontbreekt",IF(AND(E69="Nee",H69&lt;&gt;"",H69&lt;&gt;"– Niet van toepassing"),"! Status klopt niet","✓ Compleet")))))</f>
      </c>
    </row>
    <row r="70" spans="1:11" x14ac:dyDescent="0.25">
      <c r="A70" s="12" t="s">
        <v>242</v>
      </c>
      <c r="B70" s="13" t="s">
        <v>243</v>
      </c>
      <c r="C70" s="14" t="s">
        <v>222</v>
      </c>
      <c r="D70" s="14" t="s">
        <v>244</v>
      </c>
      <c r="E70" s="15"/>
      <c r="F70" s="15"/>
      <c r="G70" s="15"/>
      <c r="H70" s="15"/>
      <c r="I70" s="15"/>
      <c r="J70" s="15"/>
      <c r="K70" s="13">
        <f>IF(A70="","",IF(E70="","Invullen",IF(F70="","! Reden ontbreekt",IF(AND(E70="Ja",OR(H70="",H70="– Niet van toepassing")),"! Status ontbreekt",IF(AND(E70="Nee",H70&lt;&gt;"",H70&lt;&gt;"– Niet van toepassing"),"! Status klopt niet","✓ Compleet")))))</f>
      </c>
    </row>
    <row r="71" spans="1:11" x14ac:dyDescent="0.25">
      <c r="A71" s="12" t="s">
        <v>245</v>
      </c>
      <c r="B71" s="13" t="s">
        <v>246</v>
      </c>
      <c r="C71" s="14" t="s">
        <v>222</v>
      </c>
      <c r="D71" s="14" t="s">
        <v>247</v>
      </c>
      <c r="E71" s="15"/>
      <c r="F71" s="15"/>
      <c r="G71" s="15"/>
      <c r="H71" s="15"/>
      <c r="I71" s="15"/>
      <c r="J71" s="15"/>
      <c r="K71" s="13">
        <f>IF(A71="","",IF(E71="","Invullen",IF(F71="","! Reden ontbreekt",IF(AND(E71="Ja",OR(H71="",H71="– Niet van toepassing")),"! Status ontbreekt",IF(AND(E71="Nee",H71&lt;&gt;"",H71&lt;&gt;"– Niet van toepassing"),"! Status klopt niet","✓ Compleet")))))</f>
      </c>
    </row>
    <row r="72" spans="1:11" x14ac:dyDescent="0.25">
      <c r="A72" s="12" t="s">
        <v>248</v>
      </c>
      <c r="B72" s="13" t="s">
        <v>249</v>
      </c>
      <c r="C72" s="14" t="s">
        <v>222</v>
      </c>
      <c r="D72" s="14" t="s">
        <v>250</v>
      </c>
      <c r="E72" s="15"/>
      <c r="F72" s="15"/>
      <c r="G72" s="15"/>
      <c r="H72" s="15"/>
      <c r="I72" s="15"/>
      <c r="J72" s="15"/>
      <c r="K72" s="13">
        <f>IF(A72="","",IF(E72="","Invullen",IF(F72="","! Reden ontbreekt",IF(AND(E72="Ja",OR(H72="",H72="– Niet van toepassing")),"! Status ontbreekt",IF(AND(E72="Nee",H72&lt;&gt;"",H72&lt;&gt;"– Niet van toepassing"),"! Status klopt niet","✓ Compleet")))))</f>
      </c>
    </row>
    <row r="73" spans="1:11" x14ac:dyDescent="0.25">
      <c r="A73" s="12" t="s">
        <v>251</v>
      </c>
      <c r="B73" s="13" t="s">
        <v>252</v>
      </c>
      <c r="C73" s="14" t="s">
        <v>222</v>
      </c>
      <c r="D73" s="14" t="s">
        <v>253</v>
      </c>
      <c r="E73" s="15"/>
      <c r="F73" s="15"/>
      <c r="G73" s="15"/>
      <c r="H73" s="15"/>
      <c r="I73" s="15"/>
      <c r="J73" s="15"/>
      <c r="K73" s="13">
        <f>IF(A73="","",IF(E73="","Invullen",IF(F73="","! Reden ontbreekt",IF(AND(E73="Ja",OR(H73="",H73="– Niet van toepassing")),"! Status ontbreekt",IF(AND(E73="Nee",H73&lt;&gt;"",H73&lt;&gt;"– Niet van toepassing"),"! Status klopt niet","✓ Compleet")))))</f>
      </c>
    </row>
    <row r="74" spans="1:11" x14ac:dyDescent="0.25">
      <c r="A74" s="12" t="s">
        <v>254</v>
      </c>
      <c r="B74" s="13" t="s">
        <v>255</v>
      </c>
      <c r="C74" s="14" t="s">
        <v>222</v>
      </c>
      <c r="D74" s="14" t="s">
        <v>256</v>
      </c>
      <c r="E74" s="15"/>
      <c r="F74" s="15"/>
      <c r="G74" s="15"/>
      <c r="H74" s="15"/>
      <c r="I74" s="15"/>
      <c r="J74" s="15"/>
      <c r="K74" s="13">
        <f>IF(A74="","",IF(E74="","Invullen",IF(F74="","! Reden ontbreekt",IF(AND(E74="Ja",OR(H74="",H74="– Niet van toepassing")),"! Status ontbreekt",IF(AND(E74="Nee",H74&lt;&gt;"",H74&lt;&gt;"– Niet van toepassing"),"! Status klopt niet","✓ Compleet")))))</f>
      </c>
    </row>
    <row r="75" spans="1:11" x14ac:dyDescent="0.25">
      <c r="A75" s="12" t="s">
        <v>257</v>
      </c>
      <c r="B75" s="13" t="s">
        <v>258</v>
      </c>
      <c r="C75" s="14" t="s">
        <v>222</v>
      </c>
      <c r="D75" s="14" t="s">
        <v>259</v>
      </c>
      <c r="E75" s="15"/>
      <c r="F75" s="15"/>
      <c r="G75" s="15"/>
      <c r="H75" s="15"/>
      <c r="I75" s="15"/>
      <c r="J75" s="15"/>
      <c r="K75" s="13">
        <f>IF(A75="","",IF(E75="","Invullen",IF(F75="","! Reden ontbreekt",IF(AND(E75="Ja",OR(H75="",H75="– Niet van toepassing")),"! Status ontbreekt",IF(AND(E75="Nee",H75&lt;&gt;"",H75&lt;&gt;"– Niet van toepassing"),"! Status klopt niet","✓ Compleet")))))</f>
      </c>
    </row>
    <row r="76" spans="1:11" x14ac:dyDescent="0.25">
      <c r="A76" s="12" t="s">
        <v>260</v>
      </c>
      <c r="B76" s="13" t="s">
        <v>261</v>
      </c>
      <c r="C76" s="14" t="s">
        <v>222</v>
      </c>
      <c r="D76" s="14" t="s">
        <v>262</v>
      </c>
      <c r="E76" s="15"/>
      <c r="F76" s="15"/>
      <c r="G76" s="15"/>
      <c r="H76" s="15"/>
      <c r="I76" s="15"/>
      <c r="J76" s="15"/>
      <c r="K76" s="13">
        <f>IF(A76="","",IF(E76="","Invullen",IF(F76="","! Reden ontbreekt",IF(AND(E76="Ja",OR(H76="",H76="– Niet van toepassing")),"! Status ontbreekt",IF(AND(E76="Nee",H76&lt;&gt;"",H76&lt;&gt;"– Niet van toepassing"),"! Status klopt niet","✓ Compleet")))))</f>
      </c>
    </row>
    <row r="77" spans="1:11" x14ac:dyDescent="0.25">
      <c r="A77" s="12" t="s">
        <v>263</v>
      </c>
      <c r="B77" s="13" t="s">
        <v>264</v>
      </c>
      <c r="C77" s="14" t="s">
        <v>222</v>
      </c>
      <c r="D77" s="14" t="s">
        <v>265</v>
      </c>
      <c r="E77" s="15"/>
      <c r="F77" s="15"/>
      <c r="G77" s="15"/>
      <c r="H77" s="15"/>
      <c r="I77" s="15"/>
      <c r="J77" s="15"/>
      <c r="K77" s="13">
        <f>IF(A77="","",IF(E77="","Invullen",IF(F77="","! Reden ontbreekt",IF(AND(E77="Ja",OR(H77="",H77="– Niet van toepassing")),"! Status ontbreekt",IF(AND(E77="Nee",H77&lt;&gt;"",H77&lt;&gt;"– Niet van toepassing"),"! Status klopt niet","✓ Compleet")))))</f>
      </c>
    </row>
    <row r="78" spans="1:11" x14ac:dyDescent="0.25">
      <c r="A78" s="12" t="s">
        <v>266</v>
      </c>
      <c r="B78" s="13" t="s">
        <v>267</v>
      </c>
      <c r="C78" s="14" t="s">
        <v>222</v>
      </c>
      <c r="D78" s="14" t="s">
        <v>268</v>
      </c>
      <c r="E78" s="15"/>
      <c r="F78" s="15"/>
      <c r="G78" s="15"/>
      <c r="H78" s="15"/>
      <c r="I78" s="15"/>
      <c r="J78" s="15"/>
      <c r="K78" s="13">
        <f>IF(A78="","",IF(E78="","Invullen",IF(F78="","! Reden ontbreekt",IF(AND(E78="Ja",OR(H78="",H78="– Niet van toepassing")),"! Status ontbreekt",IF(AND(E78="Nee",H78&lt;&gt;"",H78&lt;&gt;"– Niet van toepassing"),"! Status klopt niet","✓ Compleet")))))</f>
      </c>
    </row>
    <row r="79" spans="1:11" x14ac:dyDescent="0.25">
      <c r="A79" s="12" t="s">
        <v>269</v>
      </c>
      <c r="B79" s="13" t="s">
        <v>270</v>
      </c>
      <c r="C79" s="14" t="s">
        <v>222</v>
      </c>
      <c r="D79" s="14" t="s">
        <v>271</v>
      </c>
      <c r="E79" s="15"/>
      <c r="F79" s="15"/>
      <c r="G79" s="15"/>
      <c r="H79" s="15"/>
      <c r="I79" s="15"/>
      <c r="J79" s="15"/>
      <c r="K79" s="13">
        <f>IF(A79="","",IF(E79="","Invullen",IF(F79="","! Reden ontbreekt",IF(AND(E79="Ja",OR(H79="",H79="– Niet van toepassing")),"! Status ontbreekt",IF(AND(E79="Nee",H79&lt;&gt;"",H79&lt;&gt;"– Niet van toepassing"),"! Status klopt niet","✓ Compleet")))))</f>
      </c>
    </row>
    <row r="80" spans="1:11" x14ac:dyDescent="0.25">
      <c r="A80" s="12" t="s">
        <v>272</v>
      </c>
      <c r="B80" s="13" t="s">
        <v>273</v>
      </c>
      <c r="C80" s="14" t="s">
        <v>222</v>
      </c>
      <c r="D80" s="14" t="s">
        <v>274</v>
      </c>
      <c r="E80" s="15"/>
      <c r="F80" s="15"/>
      <c r="G80" s="15"/>
      <c r="H80" s="15"/>
      <c r="I80" s="15"/>
      <c r="J80" s="15"/>
      <c r="K80" s="13">
        <f>IF(A80="","",IF(E80="","Invullen",IF(F80="","! Reden ontbreekt",IF(AND(E80="Ja",OR(H80="",H80="– Niet van toepassing")),"! Status ontbreekt",IF(AND(E80="Nee",H80&lt;&gt;"",H80&lt;&gt;"– Niet van toepassing"),"! Status klopt niet","✓ Compleet")))))</f>
      </c>
    </row>
    <row r="81" spans="1:11" x14ac:dyDescent="0.25">
      <c r="A81" s="12" t="s">
        <v>275</v>
      </c>
      <c r="B81" s="13" t="s">
        <v>276</v>
      </c>
      <c r="C81" s="14" t="s">
        <v>222</v>
      </c>
      <c r="D81" s="14" t="s">
        <v>277</v>
      </c>
      <c r="E81" s="15"/>
      <c r="F81" s="15"/>
      <c r="G81" s="15"/>
      <c r="H81" s="15"/>
      <c r="I81" s="15"/>
      <c r="J81" s="15"/>
      <c r="K81" s="13">
        <f>IF(A81="","",IF(E81="","Invullen",IF(F81="","! Reden ontbreekt",IF(AND(E81="Ja",OR(H81="",H81="– Niet van toepassing")),"! Status ontbreekt",IF(AND(E81="Nee",H81&lt;&gt;"",H81&lt;&gt;"– Niet van toepassing"),"! Status klopt niet","✓ Compleet")))))</f>
      </c>
    </row>
    <row r="82" spans="1:11" x14ac:dyDescent="0.25">
      <c r="A82" s="12" t="s">
        <v>278</v>
      </c>
      <c r="B82" s="13" t="s">
        <v>279</v>
      </c>
      <c r="C82" s="14" t="s">
        <v>222</v>
      </c>
      <c r="D82" s="14" t="s">
        <v>280</v>
      </c>
      <c r="E82" s="15"/>
      <c r="F82" s="15"/>
      <c r="G82" s="15"/>
      <c r="H82" s="15"/>
      <c r="I82" s="15"/>
      <c r="J82" s="15"/>
      <c r="K82" s="13">
        <f>IF(A82="","",IF(E82="","Invullen",IF(F82="","! Reden ontbreekt",IF(AND(E82="Ja",OR(H82="",H82="– Niet van toepassing")),"! Status ontbreekt",IF(AND(E82="Nee",H82&lt;&gt;"",H82&lt;&gt;"– Niet van toepassing"),"! Status klopt niet","✓ Compleet")))))</f>
      </c>
    </row>
    <row r="83" spans="1:11" x14ac:dyDescent="0.25">
      <c r="A83" s="12" t="s">
        <v>281</v>
      </c>
      <c r="B83" s="13" t="s">
        <v>282</v>
      </c>
      <c r="C83" s="14" t="s">
        <v>222</v>
      </c>
      <c r="D83" s="14" t="s">
        <v>283</v>
      </c>
      <c r="E83" s="15"/>
      <c r="F83" s="15"/>
      <c r="G83" s="15"/>
      <c r="H83" s="15"/>
      <c r="I83" s="15"/>
      <c r="J83" s="15"/>
      <c r="K83" s="13">
        <f>IF(A83="","",IF(E83="","Invullen",IF(F83="","! Reden ontbreekt",IF(AND(E83="Ja",OR(H83="",H83="– Niet van toepassing")),"! Status ontbreekt",IF(AND(E83="Nee",H83&lt;&gt;"",H83&lt;&gt;"– Niet van toepassing"),"! Status klopt niet","✓ Compleet")))))</f>
      </c>
    </row>
    <row r="84" spans="1:11" x14ac:dyDescent="0.25">
      <c r="A84" s="12" t="s">
        <v>284</v>
      </c>
      <c r="B84" s="13" t="s">
        <v>285</v>
      </c>
      <c r="C84" s="14" t="s">
        <v>222</v>
      </c>
      <c r="D84" s="14" t="s">
        <v>286</v>
      </c>
      <c r="E84" s="15"/>
      <c r="F84" s="15"/>
      <c r="G84" s="15"/>
      <c r="H84" s="15"/>
      <c r="I84" s="15"/>
      <c r="J84" s="15"/>
      <c r="K84" s="13">
        <f>IF(A84="","",IF(E84="","Invullen",IF(F84="","! Reden ontbreekt",IF(AND(E84="Ja",OR(H84="",H84="– Niet van toepassing")),"! Status ontbreekt",IF(AND(E84="Nee",H84&lt;&gt;"",H84&lt;&gt;"– Niet van toepassing"),"! Status klopt niet","✓ Compleet")))))</f>
      </c>
    </row>
    <row r="85" spans="1:11" x14ac:dyDescent="0.25">
      <c r="A85" s="12" t="s">
        <v>287</v>
      </c>
      <c r="B85" s="13" t="s">
        <v>288</v>
      </c>
      <c r="C85" s="14" t="s">
        <v>222</v>
      </c>
      <c r="D85" s="14" t="s">
        <v>289</v>
      </c>
      <c r="E85" s="15"/>
      <c r="F85" s="15"/>
      <c r="G85" s="15"/>
      <c r="H85" s="15"/>
      <c r="I85" s="15"/>
      <c r="J85" s="15"/>
      <c r="K85" s="13">
        <f>IF(A85="","",IF(E85="","Invullen",IF(F85="","! Reden ontbreekt",IF(AND(E85="Ja",OR(H85="",H85="– Niet van toepassing")),"! Status ontbreekt",IF(AND(E85="Nee",H85&lt;&gt;"",H85&lt;&gt;"– Niet van toepassing"),"! Status klopt niet","✓ Compleet")))))</f>
      </c>
    </row>
    <row r="86" spans="1:11" x14ac:dyDescent="0.25">
      <c r="A86" s="12" t="s">
        <v>290</v>
      </c>
      <c r="B86" s="13" t="s">
        <v>291</v>
      </c>
      <c r="C86" s="14" t="s">
        <v>222</v>
      </c>
      <c r="D86" s="14" t="s">
        <v>292</v>
      </c>
      <c r="E86" s="15"/>
      <c r="F86" s="15"/>
      <c r="G86" s="15"/>
      <c r="H86" s="15"/>
      <c r="I86" s="15"/>
      <c r="J86" s="15"/>
      <c r="K86" s="13">
        <f>IF(A86="","",IF(E86="","Invullen",IF(F86="","! Reden ontbreekt",IF(AND(E86="Ja",OR(H86="",H86="– Niet van toepassing")),"! Status ontbreekt",IF(AND(E86="Nee",H86&lt;&gt;"",H86&lt;&gt;"– Niet van toepassing"),"! Status klopt niet","✓ Compleet")))))</f>
      </c>
    </row>
    <row r="87" spans="1:11" x14ac:dyDescent="0.25">
      <c r="A87" s="12" t="s">
        <v>293</v>
      </c>
      <c r="B87" s="13" t="s">
        <v>294</v>
      </c>
      <c r="C87" s="14" t="s">
        <v>222</v>
      </c>
      <c r="D87" s="14" t="s">
        <v>295</v>
      </c>
      <c r="E87" s="15"/>
      <c r="F87" s="15"/>
      <c r="G87" s="15"/>
      <c r="H87" s="15"/>
      <c r="I87" s="15"/>
      <c r="J87" s="15"/>
      <c r="K87" s="13">
        <f>IF(A87="","",IF(E87="","Invullen",IF(F87="","! Reden ontbreekt",IF(AND(E87="Ja",OR(H87="",H87="– Niet van toepassing")),"! Status ontbreekt",IF(AND(E87="Nee",H87&lt;&gt;"",H87&lt;&gt;"– Niet van toepassing"),"! Status klopt niet","✓ Compleet")))))</f>
      </c>
    </row>
    <row r="88" spans="1:11" x14ac:dyDescent="0.25">
      <c r="A88" s="12" t="s">
        <v>296</v>
      </c>
      <c r="B88" s="13" t="s">
        <v>297</v>
      </c>
      <c r="C88" s="14" t="s">
        <v>222</v>
      </c>
      <c r="D88" s="14" t="s">
        <v>298</v>
      </c>
      <c r="E88" s="15"/>
      <c r="F88" s="15"/>
      <c r="G88" s="15"/>
      <c r="H88" s="15"/>
      <c r="I88" s="15"/>
      <c r="J88" s="15"/>
      <c r="K88" s="13">
        <f>IF(A88="","",IF(E88="","Invullen",IF(F88="","! Reden ontbreekt",IF(AND(E88="Ja",OR(H88="",H88="– Niet van toepassing")),"! Status ontbreekt",IF(AND(E88="Nee",H88&lt;&gt;"",H88&lt;&gt;"– Niet van toepassing"),"! Status klopt niet","✓ Compleet")))))</f>
      </c>
    </row>
    <row r="89" spans="1:11" x14ac:dyDescent="0.25">
      <c r="A89" s="12" t="s">
        <v>299</v>
      </c>
      <c r="B89" s="13" t="s">
        <v>300</v>
      </c>
      <c r="C89" s="14" t="s">
        <v>222</v>
      </c>
      <c r="D89" s="14" t="s">
        <v>301</v>
      </c>
      <c r="E89" s="15"/>
      <c r="F89" s="15"/>
      <c r="G89" s="15"/>
      <c r="H89" s="15"/>
      <c r="I89" s="15"/>
      <c r="J89" s="15"/>
      <c r="K89" s="13">
        <f>IF(A89="","",IF(E89="","Invullen",IF(F89="","! Reden ontbreekt",IF(AND(E89="Ja",OR(H89="",H89="– Niet van toepassing")),"! Status ontbreekt",IF(AND(E89="Nee",H89&lt;&gt;"",H89&lt;&gt;"– Niet van toepassing"),"! Status klopt niet","✓ Compleet")))))</f>
      </c>
    </row>
    <row r="90" spans="1:11" x14ac:dyDescent="0.25">
      <c r="A90" s="12" t="s">
        <v>302</v>
      </c>
      <c r="B90" s="13" t="s">
        <v>303</v>
      </c>
      <c r="C90" s="14" t="s">
        <v>222</v>
      </c>
      <c r="D90" s="14" t="s">
        <v>304</v>
      </c>
      <c r="E90" s="15"/>
      <c r="F90" s="15"/>
      <c r="G90" s="15"/>
      <c r="H90" s="15"/>
      <c r="I90" s="15"/>
      <c r="J90" s="15"/>
      <c r="K90" s="13">
        <f>IF(A90="","",IF(E90="","Invullen",IF(F90="","! Reden ontbreekt",IF(AND(E90="Ja",OR(H90="",H90="– Niet van toepassing")),"! Status ontbreekt",IF(AND(E90="Nee",H90&lt;&gt;"",H90&lt;&gt;"– Niet van toepassing"),"! Status klopt niet","✓ Compleet")))))</f>
      </c>
    </row>
    <row r="91" spans="1:11" x14ac:dyDescent="0.25">
      <c r="A91" s="12" t="s">
        <v>305</v>
      </c>
      <c r="B91" s="13" t="s">
        <v>306</v>
      </c>
      <c r="C91" s="14" t="s">
        <v>222</v>
      </c>
      <c r="D91" s="14" t="s">
        <v>307</v>
      </c>
      <c r="E91" s="15"/>
      <c r="F91" s="15"/>
      <c r="G91" s="15"/>
      <c r="H91" s="15"/>
      <c r="I91" s="15"/>
      <c r="J91" s="15"/>
      <c r="K91" s="13">
        <f>IF(A91="","",IF(E91="","Invullen",IF(F91="","! Reden ontbreekt",IF(AND(E91="Ja",OR(H91="",H91="– Niet van toepassing")),"! Status ontbreekt",IF(AND(E91="Nee",H91&lt;&gt;"",H91&lt;&gt;"– Niet van toepassing"),"! Status klopt niet","✓ Compleet")))))</f>
      </c>
    </row>
    <row r="92" spans="1:11" x14ac:dyDescent="0.25">
      <c r="A92" s="12" t="s">
        <v>308</v>
      </c>
      <c r="B92" s="13" t="s">
        <v>309</v>
      </c>
      <c r="C92" s="14" t="s">
        <v>222</v>
      </c>
      <c r="D92" s="14" t="s">
        <v>310</v>
      </c>
      <c r="E92" s="15"/>
      <c r="F92" s="15"/>
      <c r="G92" s="15"/>
      <c r="H92" s="15"/>
      <c r="I92" s="15"/>
      <c r="J92" s="15"/>
      <c r="K92" s="13">
        <f>IF(A92="","",IF(E92="","Invullen",IF(F92="","! Reden ontbreekt",IF(AND(E92="Ja",OR(H92="",H92="– Niet van toepassing")),"! Status ontbreekt",IF(AND(E92="Nee",H92&lt;&gt;"",H92&lt;&gt;"– Niet van toepassing"),"! Status klopt niet","✓ Compleet")))))</f>
      </c>
    </row>
    <row r="93" spans="1:11" x14ac:dyDescent="0.25">
      <c r="A93" s="12" t="s">
        <v>311</v>
      </c>
      <c r="B93" s="13" t="s">
        <v>312</v>
      </c>
      <c r="C93" s="14" t="s">
        <v>222</v>
      </c>
      <c r="D93" s="14" t="s">
        <v>313</v>
      </c>
      <c r="E93" s="15"/>
      <c r="F93" s="15"/>
      <c r="G93" s="15"/>
      <c r="H93" s="15"/>
      <c r="I93" s="15"/>
      <c r="J93" s="15"/>
      <c r="K93" s="13">
        <f>IF(A93="","",IF(E93="","Invullen",IF(F93="","! Reden ontbreekt",IF(AND(E93="Ja",OR(H93="",H93="– Niet van toepassing")),"! Status ontbreekt",IF(AND(E93="Nee",H93&lt;&gt;"",H93&lt;&gt;"– Niet van toepassing"),"! Status klopt niet","✓ Compleet")))))</f>
      </c>
    </row>
    <row r="94" spans="1:11" x14ac:dyDescent="0.25">
      <c r="A94" s="12" t="s">
        <v>314</v>
      </c>
      <c r="B94" s="13" t="s">
        <v>315</v>
      </c>
      <c r="C94" s="14" t="s">
        <v>222</v>
      </c>
      <c r="D94" s="14" t="s">
        <v>316</v>
      </c>
      <c r="E94" s="15"/>
      <c r="F94" s="15"/>
      <c r="G94" s="15"/>
      <c r="H94" s="15"/>
      <c r="I94" s="15"/>
      <c r="J94" s="15"/>
      <c r="K94" s="13">
        <f>IF(A94="","",IF(E94="","Invullen",IF(F94="","! Reden ontbreekt",IF(AND(E94="Ja",OR(H94="",H94="– Niet van toepassing")),"! Status ontbreekt",IF(AND(E94="Nee",H94&lt;&gt;"",H94&lt;&gt;"– Niet van toepassing"),"! Status klopt niet","✓ Compleet")))))</f>
      </c>
    </row>
    <row r="95" spans="1:11" x14ac:dyDescent="0.25">
      <c r="A95" s="12" t="s">
        <v>317</v>
      </c>
      <c r="B95" s="13" t="s">
        <v>318</v>
      </c>
      <c r="C95" s="14" t="s">
        <v>222</v>
      </c>
      <c r="D95" s="14" t="s">
        <v>319</v>
      </c>
      <c r="E95" s="15"/>
      <c r="F95" s="15"/>
      <c r="G95" s="15"/>
      <c r="H95" s="15"/>
      <c r="I95" s="15"/>
      <c r="J95" s="15"/>
      <c r="K95" s="13">
        <f>IF(A95="","",IF(E95="","Invullen",IF(F95="","! Reden ontbreekt",IF(AND(E95="Ja",OR(H95="",H95="– Niet van toepassing")),"! Status ontbreekt",IF(AND(E95="Nee",H95&lt;&gt;"",H95&lt;&gt;"– Niet van toepassing"),"! Status klopt niet","✓ Compleet")))))</f>
      </c>
    </row>
    <row r="96" spans="1:11" x14ac:dyDescent="0.25">
      <c r="A96" s="12" t="s">
        <v>320</v>
      </c>
      <c r="B96" s="13" t="s">
        <v>321</v>
      </c>
      <c r="C96" s="14" t="s">
        <v>222</v>
      </c>
      <c r="D96" s="14" t="s">
        <v>322</v>
      </c>
      <c r="E96" s="15"/>
      <c r="F96" s="15"/>
      <c r="G96" s="15"/>
      <c r="H96" s="15"/>
      <c r="I96" s="15"/>
      <c r="J96" s="15"/>
      <c r="K96" s="13">
        <f>IF(A96="","",IF(E96="","Invullen",IF(F96="","! Reden ontbreekt",IF(AND(E96="Ja",OR(H96="",H96="– Niet van toepassing")),"! Status ontbreekt",IF(AND(E96="Nee",H96&lt;&gt;"",H96&lt;&gt;"– Niet van toepassing"),"! Status klopt niet","✓ Compleet")))))</f>
      </c>
    </row>
    <row r="97" spans="1:11" x14ac:dyDescent="0.25">
      <c r="A97" s="16"/>
      <c r="B97" s="17"/>
      <c r="C97" s="15" t="s">
        <v>323</v>
      </c>
      <c r="D97" s="15"/>
      <c r="E97" s="15"/>
      <c r="F97" s="15"/>
      <c r="G97" s="15"/>
      <c r="H97" s="15"/>
      <c r="I97" s="15"/>
      <c r="J97" s="15"/>
      <c r="K97" s="13">
        <f>IF(A97="","",IF(E97="","Invullen",IF(F97="","! Reden ontbreekt",IF(AND(E97="Ja",OR(H97="",H97="– Niet van toepassing")),"! Status ontbreekt",IF(AND(E97="Nee",H97&lt;&gt;"",H97&lt;&gt;"– Niet van toepassing"),"! Status klopt niet","✓ Compleet")))))</f>
      </c>
    </row>
    <row r="98" spans="1:11" x14ac:dyDescent="0.25">
      <c r="A98" s="16"/>
      <c r="B98" s="17"/>
      <c r="C98" s="15" t="s">
        <v>323</v>
      </c>
      <c r="D98" s="15"/>
      <c r="E98" s="15"/>
      <c r="F98" s="15"/>
      <c r="G98" s="15"/>
      <c r="H98" s="15"/>
      <c r="I98" s="15"/>
      <c r="J98" s="15"/>
      <c r="K98" s="13">
        <f>IF(A98="","",IF(E98="","Invullen",IF(F98="","! Reden ontbreekt",IF(AND(E98="Ja",OR(H98="",H98="– Niet van toepassing")),"! Status ontbreekt",IF(AND(E98="Nee",H98&lt;&gt;"",H98&lt;&gt;"– Niet van toepassing"),"! Status klopt niet","✓ Compleet")))))</f>
      </c>
    </row>
    <row r="99" spans="1:11" x14ac:dyDescent="0.25">
      <c r="A99" s="16"/>
      <c r="B99" s="17"/>
      <c r="C99" s="15" t="s">
        <v>323</v>
      </c>
      <c r="D99" s="15"/>
      <c r="E99" s="15"/>
      <c r="F99" s="15"/>
      <c r="G99" s="15"/>
      <c r="H99" s="15"/>
      <c r="I99" s="15"/>
      <c r="J99" s="15"/>
      <c r="K99" s="13">
        <f>IF(A99="","",IF(E99="","Invullen",IF(F99="","! Reden ontbreekt",IF(AND(E99="Ja",OR(H99="",H99="– Niet van toepassing")),"! Status ontbreekt",IF(AND(E99="Nee",H99&lt;&gt;"",H99&lt;&gt;"– Niet van toepassing"),"! Status klopt niet","✓ Compleet")))))</f>
      </c>
    </row>
    <row r="100" spans="1:11" x14ac:dyDescent="0.25">
      <c r="A100" s="16"/>
      <c r="B100" s="17"/>
      <c r="C100" s="15" t="s">
        <v>323</v>
      </c>
      <c r="D100" s="15"/>
      <c r="E100" s="15"/>
      <c r="F100" s="15"/>
      <c r="G100" s="15"/>
      <c r="H100" s="15"/>
      <c r="I100" s="15"/>
      <c r="J100" s="15"/>
      <c r="K100" s="13">
        <f>IF(A100="","",IF(E100="","Invullen",IF(F100="","! Reden ontbreekt",IF(AND(E100="Ja",OR(H100="",H100="– Niet van toepassing")),"! Status ontbreekt",IF(AND(E100="Nee",H100&lt;&gt;"",H100&lt;&gt;"– Niet van toepassing"),"! Status klopt niet","✓ Compleet")))))</f>
      </c>
    </row>
    <row r="101" spans="1:11" x14ac:dyDescent="0.25">
      <c r="A101" s="16"/>
      <c r="B101" s="17"/>
      <c r="C101" s="15" t="s">
        <v>323</v>
      </c>
      <c r="D101" s="15"/>
      <c r="E101" s="15"/>
      <c r="F101" s="15"/>
      <c r="G101" s="15"/>
      <c r="H101" s="15"/>
      <c r="I101" s="15"/>
      <c r="J101" s="15"/>
      <c r="K101" s="13">
        <f>IF(A101="","",IF(E101="","Invullen",IF(F101="","! Reden ontbreekt",IF(AND(E101="Ja",OR(H101="",H101="– Niet van toepassing")),"! Status ontbreekt",IF(AND(E101="Nee",H101&lt;&gt;"",H101&lt;&gt;"– Niet van toepassing"),"! Status klopt niet","✓ Compleet")))))</f>
      </c>
    </row>
    <row r="102" spans="1:11" x14ac:dyDescent="0.25">
      <c r="A102" s="16"/>
      <c r="B102" s="17"/>
      <c r="C102" s="15" t="s">
        <v>323</v>
      </c>
      <c r="D102" s="15"/>
      <c r="E102" s="15"/>
      <c r="F102" s="15"/>
      <c r="G102" s="15"/>
      <c r="H102" s="15"/>
      <c r="I102" s="15"/>
      <c r="J102" s="15"/>
      <c r="K102" s="13">
        <f>IF(A102="","",IF(E102="","Invullen",IF(F102="","! Reden ontbreekt",IF(AND(E102="Ja",OR(H102="",H102="– Niet van toepassing")),"! Status ontbreekt",IF(AND(E102="Nee",H102&lt;&gt;"",H102&lt;&gt;"– Niet van toepassing"),"! Status klopt niet","✓ Compleet")))))</f>
      </c>
    </row>
    <row r="103" spans="1:11" x14ac:dyDescent="0.25">
      <c r="A103" s="16"/>
      <c r="B103" s="17"/>
      <c r="C103" s="15" t="s">
        <v>323</v>
      </c>
      <c r="D103" s="15"/>
      <c r="E103" s="15"/>
      <c r="F103" s="15"/>
      <c r="G103" s="15"/>
      <c r="H103" s="15"/>
      <c r="I103" s="15"/>
      <c r="J103" s="15"/>
      <c r="K103" s="13">
        <f>IF(A103="","",IF(E103="","Invullen",IF(F103="","! Reden ontbreekt",IF(AND(E103="Ja",OR(H103="",H103="– Niet van toepassing")),"! Status ontbreekt",IF(AND(E103="Nee",H103&lt;&gt;"",H103&lt;&gt;"– Niet van toepassing"),"! Status klopt niet","✓ Compleet")))))</f>
      </c>
    </row>
    <row r="104" spans="1:11" x14ac:dyDescent="0.25">
      <c r="A104" s="16"/>
      <c r="B104" s="17"/>
      <c r="C104" s="15" t="s">
        <v>323</v>
      </c>
      <c r="D104" s="15"/>
      <c r="E104" s="15"/>
      <c r="F104" s="15"/>
      <c r="G104" s="15"/>
      <c r="H104" s="15"/>
      <c r="I104" s="15"/>
      <c r="J104" s="15"/>
      <c r="K104" s="13">
        <f>IF(A104="","",IF(E104="","Invullen",IF(F104="","! Reden ontbreekt",IF(AND(E104="Ja",OR(H104="",H104="– Niet van toepassing")),"! Status ontbreekt",IF(AND(E104="Nee",H104&lt;&gt;"",H104&lt;&gt;"– Niet van toepassing"),"! Status klopt niet","✓ Compleet")))))</f>
      </c>
    </row>
    <row r="105" spans="1:11" x14ac:dyDescent="0.25">
      <c r="A105" s="16"/>
      <c r="B105" s="17"/>
      <c r="C105" s="15" t="s">
        <v>323</v>
      </c>
      <c r="D105" s="15"/>
      <c r="E105" s="15"/>
      <c r="F105" s="15"/>
      <c r="G105" s="15"/>
      <c r="H105" s="15"/>
      <c r="I105" s="15"/>
      <c r="J105" s="15"/>
      <c r="K105" s="13">
        <f>IF(A105="","",IF(E105="","Invullen",IF(F105="","! Reden ontbreekt",IF(AND(E105="Ja",OR(H105="",H105="– Niet van toepassing")),"! Status ontbreekt",IF(AND(E105="Nee",H105&lt;&gt;"",H105&lt;&gt;"– Niet van toepassing"),"! Status klopt niet","✓ Compleet")))))</f>
      </c>
    </row>
    <row r="106" spans="1:11" x14ac:dyDescent="0.25">
      <c r="A106" s="16"/>
      <c r="B106" s="17"/>
      <c r="C106" s="15" t="s">
        <v>323</v>
      </c>
      <c r="D106" s="15"/>
      <c r="E106" s="15"/>
      <c r="F106" s="15"/>
      <c r="G106" s="15"/>
      <c r="H106" s="15"/>
      <c r="I106" s="15"/>
      <c r="J106" s="15"/>
      <c r="K106" s="13">
        <f>IF(A106="","",IF(E106="","Invullen",IF(F106="","! Reden ontbreekt",IF(AND(E106="Ja",OR(H106="",H106="– Niet van toepassing")),"! Status ontbreekt",IF(AND(E106="Nee",H106&lt;&gt;"",H106&lt;&gt;"– Niet van toepassing"),"! Status klopt niet","✓ Compleet")))))</f>
      </c>
    </row>
  </sheetData>
  <autoFilter ref="A3:K106"/>
  <mergeCells count="2">
    <mergeCell ref="A1:K1"/>
    <mergeCell ref="A2:K2"/>
  </mergeCells>
  <conditionalFormatting sqref="H4:H106">
    <cfRule type="containsText" dxfId="0" priority="1">
      <formula>NOT(ISERROR(SEARCH("Geïmplementeerd",H4)))</formula>
    </cfRule>
    <cfRule type="containsText" dxfId="1" priority="1">
      <formula>NOT(ISERROR(SEARCH("Gedeeltelijk",H4)))</formula>
    </cfRule>
    <cfRule type="containsText" dxfId="2" priority="1">
      <formula>NOT(ISERROR(SEARCH("Gepland",H4)))</formula>
    </cfRule>
  </conditionalFormatting>
  <conditionalFormatting sqref="K4:K106">
    <cfRule type="containsText" dxfId="3" priority="1">
      <formula>NOT(ISERROR(SEARCH("Compleet",K4)))</formula>
    </cfRule>
    <cfRule type="containsText" dxfId="4" priority="1">
      <formula>NOT(ISERROR(SEARCH("!",K4)))</formula>
    </cfRule>
  </conditionalFormatting>
  <dataValidations count="3">
    <dataValidation type="list" allowBlank="1" sqref="E4:E106">
      <formula1>"Ja,Nee"</formula1>
    </dataValidation>
    <dataValidation type="list" allowBlank="1" sqref="G4:G106">
      <formula1>"Risico,Wet of regelgeving,Contract,Eigen beleid,Niet nodig"</formula1>
    </dataValidation>
    <dataValidation type="list" allowBlank="1" sqref="H4:H106">
      <formula1>"✓ Geïmplementeerd,! Gedeeltelijk,○ Gepland,– Niet van toepassing"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239"/>
  </sheetPr>
  <dimension ref="A1:I21"/>
  <sheetViews>
    <sheetView workbookViewId="0" showGridLines="0"/>
  </sheetViews>
  <sheetFormatPr defaultRowHeight="15" outlineLevelRow="0" outlineLevelCol="0" x14ac:dyDescent="55"/>
  <cols>
    <col min="1" max="1" width="26" customWidth="1"/>
    <col min="2" max="9" width="15" customWidth="1"/>
  </cols>
  <sheetData>
    <row r="1" spans="1:1" x14ac:dyDescent="0.25">
      <c r="A1" s="18" t="s">
        <v>324</v>
      </c>
    </row>
    <row r="2" spans="1:1" x14ac:dyDescent="0.25">
      <c r="A2" s="10" t="s">
        <v>325</v>
      </c>
    </row>
    <row r="4" ht="30" customHeight="1" spans="1:9" x14ac:dyDescent="0.25">
      <c r="A4" s="11" t="s">
        <v>31</v>
      </c>
      <c r="B4" s="11" t="s">
        <v>326</v>
      </c>
      <c r="C4" s="11" t="s">
        <v>327</v>
      </c>
      <c r="D4" s="11" t="s">
        <v>328</v>
      </c>
      <c r="E4" s="11" t="s">
        <v>329</v>
      </c>
      <c r="F4" s="11" t="s">
        <v>330</v>
      </c>
      <c r="G4" s="11" t="s">
        <v>331</v>
      </c>
      <c r="H4" s="11" t="s">
        <v>332</v>
      </c>
      <c r="I4" s="11" t="s">
        <v>333</v>
      </c>
    </row>
    <row r="5" spans="1:9" x14ac:dyDescent="0.25">
      <c r="A5" s="19" t="s">
        <v>334</v>
      </c>
      <c r="B5" s="20">
        <f>COUNTIFS(Verklaring!$C$4:$C$106,"Organisatorisch",Verklaring!$A$4:$A$106,"&lt;&gt;")</f>
      </c>
      <c r="C5" s="20">
        <f>COUNTIFS(Verklaring!$C$4:$C$106,"Organisatorisch",Verklaring!$A$4:$A$106,"&lt;&gt;",Verklaring!$E$4:$E$106,"Ja")</f>
      </c>
      <c r="D5" s="20">
        <f>COUNTIFS(Verklaring!$C$4:$C$106,"Organisatorisch",Verklaring!$A$4:$A$106,"&lt;&gt;",Verklaring!$E$4:$E$106,"Nee")</f>
      </c>
      <c r="E5" s="20">
        <f>COUNTIFS(Verklaring!$C$4:$C$106,"Organisatorisch",Verklaring!$A$4:$A$106,"&lt;&gt;",Verklaring!$E$4:$E$106,"")</f>
      </c>
      <c r="F5" s="20">
        <f>COUNTIFS(Verklaring!$C$4:$C$106,"Organisatorisch",Verklaring!$A$4:$A$106,"&lt;&gt;",Verklaring!$H$4:$H$106,"✓ Geïmplementeerd")</f>
      </c>
      <c r="G5" s="20">
        <f>COUNTIFS(Verklaring!$C$4:$C$106,"Organisatorisch",Verklaring!$A$4:$A$106,"&lt;&gt;",Verklaring!$H$4:$H$106,"! Gedeeltelijk")</f>
      </c>
      <c r="H5" s="20">
        <f>COUNTIFS(Verklaring!$C$4:$C$106,"Organisatorisch",Verklaring!$A$4:$A$106,"&lt;&gt;",Verklaring!$H$4:$H$106,"○ Gepland")</f>
      </c>
      <c r="I5" s="20">
        <f>COUNTIFS(Verklaring!$C$4:$C$106,"Organisatorisch",Verklaring!$A$4:$A$106,"&lt;&gt;",Verklaring!$K$4:$K$106,"✓ Compleet")</f>
      </c>
    </row>
    <row r="6" spans="1:9" x14ac:dyDescent="0.25">
      <c r="A6" s="19" t="s">
        <v>335</v>
      </c>
      <c r="B6" s="20">
        <f>COUNTIFS(Verklaring!$C$4:$C$106,"Mensgericht",Verklaring!$A$4:$A$106,"&lt;&gt;")</f>
      </c>
      <c r="C6" s="20">
        <f>COUNTIFS(Verklaring!$C$4:$C$106,"Mensgericht",Verklaring!$A$4:$A$106,"&lt;&gt;",Verklaring!$E$4:$E$106,"Ja")</f>
      </c>
      <c r="D6" s="20">
        <f>COUNTIFS(Verklaring!$C$4:$C$106,"Mensgericht",Verklaring!$A$4:$A$106,"&lt;&gt;",Verklaring!$E$4:$E$106,"Nee")</f>
      </c>
      <c r="E6" s="20">
        <f>COUNTIFS(Verklaring!$C$4:$C$106,"Mensgericht",Verklaring!$A$4:$A$106,"&lt;&gt;",Verklaring!$E$4:$E$106,"")</f>
      </c>
      <c r="F6" s="20">
        <f>COUNTIFS(Verklaring!$C$4:$C$106,"Mensgericht",Verklaring!$A$4:$A$106,"&lt;&gt;",Verklaring!$H$4:$H$106,"✓ Geïmplementeerd")</f>
      </c>
      <c r="G6" s="20">
        <f>COUNTIFS(Verklaring!$C$4:$C$106,"Mensgericht",Verklaring!$A$4:$A$106,"&lt;&gt;",Verklaring!$H$4:$H$106,"! Gedeeltelijk")</f>
      </c>
      <c r="H6" s="20">
        <f>COUNTIFS(Verklaring!$C$4:$C$106,"Mensgericht",Verklaring!$A$4:$A$106,"&lt;&gt;",Verklaring!$H$4:$H$106,"○ Gepland")</f>
      </c>
      <c r="I6" s="20">
        <f>COUNTIFS(Verklaring!$C$4:$C$106,"Mensgericht",Verklaring!$A$4:$A$106,"&lt;&gt;",Verklaring!$K$4:$K$106,"✓ Compleet")</f>
      </c>
    </row>
    <row r="7" spans="1:9" x14ac:dyDescent="0.25">
      <c r="A7" s="19" t="s">
        <v>336</v>
      </c>
      <c r="B7" s="20">
        <f>COUNTIFS(Verklaring!$C$4:$C$106,"Fysiek",Verklaring!$A$4:$A$106,"&lt;&gt;")</f>
      </c>
      <c r="C7" s="20">
        <f>COUNTIFS(Verklaring!$C$4:$C$106,"Fysiek",Verklaring!$A$4:$A$106,"&lt;&gt;",Verklaring!$E$4:$E$106,"Ja")</f>
      </c>
      <c r="D7" s="20">
        <f>COUNTIFS(Verklaring!$C$4:$C$106,"Fysiek",Verklaring!$A$4:$A$106,"&lt;&gt;",Verklaring!$E$4:$E$106,"Nee")</f>
      </c>
      <c r="E7" s="20">
        <f>COUNTIFS(Verklaring!$C$4:$C$106,"Fysiek",Verklaring!$A$4:$A$106,"&lt;&gt;",Verklaring!$E$4:$E$106,"")</f>
      </c>
      <c r="F7" s="20">
        <f>COUNTIFS(Verklaring!$C$4:$C$106,"Fysiek",Verklaring!$A$4:$A$106,"&lt;&gt;",Verklaring!$H$4:$H$106,"✓ Geïmplementeerd")</f>
      </c>
      <c r="G7" s="20">
        <f>COUNTIFS(Verklaring!$C$4:$C$106,"Fysiek",Verklaring!$A$4:$A$106,"&lt;&gt;",Verklaring!$H$4:$H$106,"! Gedeeltelijk")</f>
      </c>
      <c r="H7" s="20">
        <f>COUNTIFS(Verklaring!$C$4:$C$106,"Fysiek",Verklaring!$A$4:$A$106,"&lt;&gt;",Verklaring!$H$4:$H$106,"○ Gepland")</f>
      </c>
      <c r="I7" s="20">
        <f>COUNTIFS(Verklaring!$C$4:$C$106,"Fysiek",Verklaring!$A$4:$A$106,"&lt;&gt;",Verklaring!$K$4:$K$106,"✓ Compleet")</f>
      </c>
    </row>
    <row r="8" spans="1:9" x14ac:dyDescent="0.25">
      <c r="A8" s="19" t="s">
        <v>337</v>
      </c>
      <c r="B8" s="20">
        <f>COUNTIFS(Verklaring!$C$4:$C$106,"Technologisch",Verklaring!$A$4:$A$106,"&lt;&gt;")</f>
      </c>
      <c r="C8" s="20">
        <f>COUNTIFS(Verklaring!$C$4:$C$106,"Technologisch",Verklaring!$A$4:$A$106,"&lt;&gt;",Verklaring!$E$4:$E$106,"Ja")</f>
      </c>
      <c r="D8" s="20">
        <f>COUNTIFS(Verklaring!$C$4:$C$106,"Technologisch",Verklaring!$A$4:$A$106,"&lt;&gt;",Verklaring!$E$4:$E$106,"Nee")</f>
      </c>
      <c r="E8" s="20">
        <f>COUNTIFS(Verklaring!$C$4:$C$106,"Technologisch",Verklaring!$A$4:$A$106,"&lt;&gt;",Verklaring!$E$4:$E$106,"")</f>
      </c>
      <c r="F8" s="20">
        <f>COUNTIFS(Verklaring!$C$4:$C$106,"Technologisch",Verklaring!$A$4:$A$106,"&lt;&gt;",Verklaring!$H$4:$H$106,"✓ Geïmplementeerd")</f>
      </c>
      <c r="G8" s="20">
        <f>COUNTIFS(Verklaring!$C$4:$C$106,"Technologisch",Verklaring!$A$4:$A$106,"&lt;&gt;",Verklaring!$H$4:$H$106,"! Gedeeltelijk")</f>
      </c>
      <c r="H8" s="20">
        <f>COUNTIFS(Verklaring!$C$4:$C$106,"Technologisch",Verklaring!$A$4:$A$106,"&lt;&gt;",Verklaring!$H$4:$H$106,"○ Gepland")</f>
      </c>
      <c r="I8" s="20">
        <f>COUNTIFS(Verklaring!$C$4:$C$106,"Technologisch",Verklaring!$A$4:$A$106,"&lt;&gt;",Verklaring!$K$4:$K$106,"✓ Compleet")</f>
      </c>
    </row>
    <row r="9" spans="1:9" x14ac:dyDescent="0.25">
      <c r="A9" s="19" t="s">
        <v>22</v>
      </c>
      <c r="B9" s="20">
        <f>COUNTIFS(Verklaring!$C$4:$C$106,"Eigen maatregel",Verklaring!$A$4:$A$106,"&lt;&gt;")</f>
      </c>
      <c r="C9" s="20">
        <f>COUNTIFS(Verklaring!$C$4:$C$106,"Eigen maatregel",Verklaring!$A$4:$A$106,"&lt;&gt;",Verklaring!$E$4:$E$106,"Ja")</f>
      </c>
      <c r="D9" s="20">
        <f>COUNTIFS(Verklaring!$C$4:$C$106,"Eigen maatregel",Verklaring!$A$4:$A$106,"&lt;&gt;",Verklaring!$E$4:$E$106,"Nee")</f>
      </c>
      <c r="E9" s="20">
        <f>COUNTIFS(Verklaring!$C$4:$C$106,"Eigen maatregel",Verklaring!$A$4:$A$106,"&lt;&gt;",Verklaring!$E$4:$E$106,"")</f>
      </c>
      <c r="F9" s="20">
        <f>COUNTIFS(Verklaring!$C$4:$C$106,"Eigen maatregel",Verklaring!$A$4:$A$106,"&lt;&gt;",Verklaring!$H$4:$H$106,"✓ Geïmplementeerd")</f>
      </c>
      <c r="G9" s="20">
        <f>COUNTIFS(Verklaring!$C$4:$C$106,"Eigen maatregel",Verklaring!$A$4:$A$106,"&lt;&gt;",Verklaring!$H$4:$H$106,"! Gedeeltelijk")</f>
      </c>
      <c r="H9" s="20">
        <f>COUNTIFS(Verklaring!$C$4:$C$106,"Eigen maatregel",Verklaring!$A$4:$A$106,"&lt;&gt;",Verklaring!$H$4:$H$106,"○ Gepland")</f>
      </c>
      <c r="I9" s="20">
        <f>COUNTIFS(Verklaring!$C$4:$C$106,"Eigen maatregel",Verklaring!$A$4:$A$106,"&lt;&gt;",Verklaring!$K$4:$K$106,"✓ Compleet")</f>
      </c>
    </row>
    <row r="10" spans="1:9" x14ac:dyDescent="0.25">
      <c r="A10" s="21" t="s">
        <v>338</v>
      </c>
      <c r="B10" s="22">
        <f>SUM(B5:B9)</f>
      </c>
      <c r="C10" s="22">
        <f>SUM(C5:C9)</f>
      </c>
      <c r="D10" s="22">
        <f>SUM(D5:D9)</f>
      </c>
      <c r="E10" s="22">
        <f>SUM(E5:E9)</f>
      </c>
      <c r="F10" s="22">
        <f>SUM(F5:F9)</f>
      </c>
      <c r="G10" s="22">
        <f>SUM(G5:G9)</f>
      </c>
      <c r="H10" s="22">
        <f>SUM(H5:H9)</f>
      </c>
      <c r="I10" s="22">
        <f>SUM(I5:I9)</f>
      </c>
    </row>
    <row r="12" spans="1:1" x14ac:dyDescent="0.25">
      <c r="A12" s="23" t="s">
        <v>339</v>
      </c>
    </row>
    <row r="13" spans="1:5" x14ac:dyDescent="0.25">
      <c r="A13" s="24" t="s">
        <v>340</v>
      </c>
      <c r="B13" s="25"/>
      <c r="C13" s="25"/>
      <c r="D13" s="25"/>
      <c r="E13" s="25"/>
    </row>
    <row r="14" spans="1:5" x14ac:dyDescent="0.25">
      <c r="A14" s="24" t="s">
        <v>341</v>
      </c>
      <c r="B14" s="25"/>
      <c r="C14" s="25"/>
      <c r="D14" s="25"/>
      <c r="E14" s="25"/>
    </row>
    <row r="15" spans="1:5" x14ac:dyDescent="0.25">
      <c r="A15" s="24" t="s">
        <v>342</v>
      </c>
      <c r="B15" s="25"/>
      <c r="C15" s="25"/>
      <c r="D15" s="25"/>
      <c r="E15" s="25"/>
    </row>
    <row r="16" spans="1:5" x14ac:dyDescent="0.25">
      <c r="A16" s="24" t="s">
        <v>343</v>
      </c>
      <c r="B16" s="26"/>
      <c r="C16" s="26"/>
      <c r="D16" s="26"/>
      <c r="E16" s="26"/>
    </row>
    <row r="17" spans="1:5" x14ac:dyDescent="0.25">
      <c r="A17" s="24" t="s">
        <v>344</v>
      </c>
      <c r="B17" s="25"/>
      <c r="C17" s="25"/>
      <c r="D17" s="25"/>
      <c r="E17" s="25"/>
    </row>
    <row r="18" spans="1:5" x14ac:dyDescent="0.25">
      <c r="A18" s="24" t="s">
        <v>345</v>
      </c>
      <c r="B18" s="26"/>
      <c r="C18" s="26"/>
      <c r="D18" s="26"/>
      <c r="E18" s="26"/>
    </row>
    <row r="20" ht="32" customHeight="1" spans="1:9" x14ac:dyDescent="0.25">
      <c r="A20" s="27" t="s">
        <v>346</v>
      </c>
      <c r="B20" s="27"/>
      <c r="C20" s="27"/>
      <c r="D20" s="27"/>
      <c r="E20" s="27"/>
      <c r="F20" s="27"/>
      <c r="G20" s="27"/>
      <c r="H20" s="27"/>
      <c r="I20" s="27"/>
    </row>
    <row r="21" spans="1:1" x14ac:dyDescent="0.25">
      <c r="A21" s="28" t="s">
        <v>347</v>
      </c>
    </row>
  </sheetData>
  <mergeCells count="7">
    <mergeCell ref="B13:E13"/>
    <mergeCell ref="B14:E14"/>
    <mergeCell ref="B15:E15"/>
    <mergeCell ref="B16:E16"/>
    <mergeCell ref="B17:E17"/>
    <mergeCell ref="B18:E18"/>
    <mergeCell ref="A20:I20"/>
  </mergeCells>
  <hyperlinks>
    <hyperlink ref="A21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</vt:lpstr>
      <vt:lpstr>Verklaring</vt:lpstr>
      <vt:lpstr>Overzicht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MaasISO</dc:creator>
  <dc:title>Verklaring van toepasselijkheid ISO 27001</dc:title>
  <dc:subject/>
  <dc:description/>
  <cp:keywords/>
  <cp:category/>
  <cp:lastModifiedBy>Unknown</cp:lastModifiedBy>
  <dcterms:created xsi:type="dcterms:W3CDTF">2026-10-16T12:00:00Z</dcterms:created>
  <dcterms:modified xsi:type="dcterms:W3CDTF">2026-10-16T12:00:00Z</dcterms:modified>
</cp:coreProperties>
</file>